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df3fffb047111449/デスクトップ/240128　ブログ/★100掲載済みブログ/240315　キャッシュフロー作成/"/>
    </mc:Choice>
  </mc:AlternateContent>
  <xr:revisionPtr revIDLastSave="161" documentId="8_{59ED6A60-8BA7-4348-9024-D321A8A08E6E}" xr6:coauthVersionLast="47" xr6:coauthVersionMax="47" xr10:uidLastSave="{6EA8148D-D2C9-439F-B1D9-84E0A9FCC492}"/>
  <bookViews>
    <workbookView xWindow="-108" yWindow="-108" windowWidth="23256" windowHeight="12456" tabRatio="673" activeTab="1" xr2:uid="{70BD4246-FD9A-490B-8E8C-E68797638A74}"/>
  </bookViews>
  <sheets>
    <sheet name="基本データ" sheetId="6" r:id="rId1"/>
    <sheet name="キャッシュフロー表" sheetId="1" r:id="rId2"/>
    <sheet name="控除の計算" sheetId="1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20" i="1" l="1"/>
  <c r="BZ20" i="1" s="1"/>
  <c r="CA20" i="1" s="1"/>
  <c r="CB20" i="1" s="1"/>
  <c r="CC20" i="1" s="1"/>
  <c r="CD20" i="1" s="1"/>
  <c r="CE20" i="1" s="1"/>
  <c r="BO20" i="1"/>
  <c r="BP20" i="1" s="1"/>
  <c r="BQ20" i="1" s="1"/>
  <c r="BR20" i="1" s="1"/>
  <c r="BS20" i="1" s="1"/>
  <c r="BT20" i="1" s="1"/>
  <c r="BU20" i="1" s="1"/>
  <c r="BV20" i="1" s="1"/>
  <c r="BW20" i="1" s="1"/>
  <c r="BX20" i="1" s="1"/>
  <c r="AX20" i="1"/>
  <c r="AY20" i="1"/>
  <c r="AZ20" i="1" s="1"/>
  <c r="BA20" i="1" s="1"/>
  <c r="BB20" i="1" s="1"/>
  <c r="BC20" i="1" s="1"/>
  <c r="BD20" i="1" s="1"/>
  <c r="BE20" i="1" s="1"/>
  <c r="BF20" i="1" s="1"/>
  <c r="BG20" i="1" s="1"/>
  <c r="BH20" i="1" s="1"/>
  <c r="BI20" i="1" s="1"/>
  <c r="BJ20" i="1" s="1"/>
  <c r="BK20" i="1" s="1"/>
  <c r="BL20" i="1" s="1"/>
  <c r="BM20" i="1" s="1"/>
  <c r="BN20" i="1" s="1"/>
  <c r="AG20" i="1"/>
  <c r="AH20" i="1" s="1"/>
  <c r="AI20" i="1" s="1"/>
  <c r="AJ20" i="1" s="1"/>
  <c r="AK20" i="1" s="1"/>
  <c r="AL20" i="1" s="1"/>
  <c r="AM20" i="1" s="1"/>
  <c r="AN20" i="1" s="1"/>
  <c r="AO20" i="1" s="1"/>
  <c r="AP20" i="1" s="1"/>
  <c r="AQ20" i="1" s="1"/>
  <c r="AR20" i="1" s="1"/>
  <c r="AS20" i="1" s="1"/>
  <c r="AT20" i="1" s="1"/>
  <c r="AU20" i="1" s="1"/>
  <c r="AV20" i="1" s="1"/>
  <c r="AW20" i="1" s="1"/>
  <c r="H20" i="1"/>
  <c r="I20" i="1" s="1"/>
  <c r="J20" i="1" s="1"/>
  <c r="K20" i="1" s="1"/>
  <c r="L20" i="1" s="1"/>
  <c r="M20" i="1" s="1"/>
  <c r="N20" i="1" s="1"/>
  <c r="O20" i="1" s="1"/>
  <c r="P20" i="1" s="1"/>
  <c r="Q20" i="1" s="1"/>
  <c r="R20" i="1" s="1"/>
  <c r="S20" i="1" s="1"/>
  <c r="T20" i="1" s="1"/>
  <c r="U20" i="1" s="1"/>
  <c r="V20" i="1" s="1"/>
  <c r="W20" i="1" s="1"/>
  <c r="X20" i="1" s="1"/>
  <c r="Y20" i="1" s="1"/>
  <c r="Z20" i="1" s="1"/>
  <c r="AA20" i="1" s="1"/>
  <c r="AB20" i="1" s="1"/>
  <c r="AC20" i="1" s="1"/>
  <c r="AD20" i="1" s="1"/>
  <c r="AE20" i="1" s="1"/>
  <c r="AF20" i="1" s="1"/>
  <c r="C10" i="1"/>
  <c r="C9" i="1"/>
  <c r="C8" i="1"/>
  <c r="C7" i="1"/>
  <c r="C6" i="1"/>
  <c r="F8" i="1"/>
  <c r="F12" i="12"/>
  <c r="F11" i="12"/>
  <c r="E12" i="12"/>
  <c r="E11" i="12"/>
  <c r="F10" i="12"/>
  <c r="F9" i="12"/>
  <c r="E10" i="12"/>
  <c r="E9" i="12"/>
  <c r="E7" i="12"/>
  <c r="E6" i="12"/>
  <c r="BC65" i="12"/>
  <c r="BD65" i="12"/>
  <c r="BC82" i="12"/>
  <c r="BC85" i="12"/>
  <c r="BD85" i="12"/>
  <c r="BE85" i="12" s="1"/>
  <c r="BF85" i="12"/>
  <c r="BG85" i="12"/>
  <c r="BH85" i="12" s="1"/>
  <c r="BI85" i="12" s="1"/>
  <c r="BJ85" i="12" s="1"/>
  <c r="BK85" i="12" s="1"/>
  <c r="BL85" i="12" s="1"/>
  <c r="BM85" i="12" s="1"/>
  <c r="BN85" i="12" s="1"/>
  <c r="BO85" i="12" s="1"/>
  <c r="BP85" i="12" s="1"/>
  <c r="BQ85" i="12" s="1"/>
  <c r="BR85" i="12" s="1"/>
  <c r="BS85" i="12" s="1"/>
  <c r="BT85" i="12" s="1"/>
  <c r="BU85" i="12" s="1"/>
  <c r="BV85" i="12" s="1"/>
  <c r="BW85" i="12" s="1"/>
  <c r="BX85" i="12" s="1"/>
  <c r="BY85" i="12" s="1"/>
  <c r="BZ85" i="12" s="1"/>
  <c r="CA85" i="12" s="1"/>
  <c r="CB85" i="12" s="1"/>
  <c r="CC85" i="12" s="1"/>
  <c r="BC92" i="12"/>
  <c r="BD92" i="12" s="1"/>
  <c r="BE92" i="12" s="1"/>
  <c r="BF92" i="12"/>
  <c r="BG92" i="12" s="1"/>
  <c r="BH92" i="12" s="1"/>
  <c r="BI92" i="12" s="1"/>
  <c r="BJ92" i="12" s="1"/>
  <c r="BK92" i="12" s="1"/>
  <c r="BL92" i="12" s="1"/>
  <c r="BM92" i="12" s="1"/>
  <c r="BN92" i="12"/>
  <c r="BO92" i="12" s="1"/>
  <c r="BP92" i="12" s="1"/>
  <c r="BQ92" i="12" s="1"/>
  <c r="BR92" i="12" s="1"/>
  <c r="BS92" i="12" s="1"/>
  <c r="BT92" i="12" s="1"/>
  <c r="BU92" i="12" s="1"/>
  <c r="BV92" i="12" s="1"/>
  <c r="BW92" i="12" s="1"/>
  <c r="BX92" i="12" s="1"/>
  <c r="BY92" i="12" s="1"/>
  <c r="BZ92" i="12" s="1"/>
  <c r="CA92" i="12" s="1"/>
  <c r="CB92" i="12" s="1"/>
  <c r="CC92" i="12" s="1"/>
  <c r="BC96" i="12"/>
  <c r="BD96" i="12"/>
  <c r="BE96" i="12"/>
  <c r="BF96" i="12" s="1"/>
  <c r="BG96" i="12" s="1"/>
  <c r="BH96" i="12"/>
  <c r="BI96" i="12" s="1"/>
  <c r="BJ96" i="12" s="1"/>
  <c r="BK96" i="12" s="1"/>
  <c r="BL96" i="12" s="1"/>
  <c r="BM96" i="12" s="1"/>
  <c r="BN96" i="12" s="1"/>
  <c r="BO96" i="12" s="1"/>
  <c r="BP96" i="12" s="1"/>
  <c r="BQ96" i="12" s="1"/>
  <c r="BR96" i="12" s="1"/>
  <c r="BS96" i="12" s="1"/>
  <c r="BT96" i="12" s="1"/>
  <c r="BU96" i="12" s="1"/>
  <c r="BV96" i="12" s="1"/>
  <c r="BW96" i="12" s="1"/>
  <c r="BX96" i="12" s="1"/>
  <c r="BY96" i="12" s="1"/>
  <c r="BZ96" i="12" s="1"/>
  <c r="CA96" i="12" s="1"/>
  <c r="CB96" i="12" s="1"/>
  <c r="CC96" i="12" s="1"/>
  <c r="BC101" i="12"/>
  <c r="BD101" i="12" s="1"/>
  <c r="BE101" i="12" s="1"/>
  <c r="BF101" i="12" s="1"/>
  <c r="BG101" i="12" s="1"/>
  <c r="BH101" i="12" s="1"/>
  <c r="BI101" i="12" s="1"/>
  <c r="BJ101" i="12" s="1"/>
  <c r="BK101" i="12" s="1"/>
  <c r="BL101" i="12" s="1"/>
  <c r="BM101" i="12" s="1"/>
  <c r="BN101" i="12" s="1"/>
  <c r="BO101" i="12" s="1"/>
  <c r="BP101" i="12" s="1"/>
  <c r="BQ101" i="12" s="1"/>
  <c r="BR101" i="12" s="1"/>
  <c r="BS101" i="12" s="1"/>
  <c r="BT101" i="12" s="1"/>
  <c r="BU101" i="12" s="1"/>
  <c r="BV101" i="12" s="1"/>
  <c r="BW101" i="12" s="1"/>
  <c r="BX101" i="12"/>
  <c r="BY101" i="12" s="1"/>
  <c r="BZ101" i="12" s="1"/>
  <c r="CA101" i="12" s="1"/>
  <c r="CB101" i="12" s="1"/>
  <c r="CC101" i="12" s="1"/>
  <c r="BC105" i="12"/>
  <c r="BD105" i="12" s="1"/>
  <c r="BE105" i="12" s="1"/>
  <c r="BF105" i="12" s="1"/>
  <c r="BG105" i="12" s="1"/>
  <c r="BH105" i="12" s="1"/>
  <c r="BI105" i="12"/>
  <c r="BJ105" i="12" s="1"/>
  <c r="BK105" i="12"/>
  <c r="BL105" i="12" s="1"/>
  <c r="BM105" i="12" s="1"/>
  <c r="BN105" i="12" s="1"/>
  <c r="BO105" i="12" s="1"/>
  <c r="BP105" i="12" s="1"/>
  <c r="BQ105" i="12" s="1"/>
  <c r="BR105" i="12" s="1"/>
  <c r="BS105" i="12" s="1"/>
  <c r="BT105" i="12" s="1"/>
  <c r="BU105" i="12" s="1"/>
  <c r="BV105" i="12" s="1"/>
  <c r="BW105" i="12" s="1"/>
  <c r="BX105" i="12" s="1"/>
  <c r="BY105" i="12" s="1"/>
  <c r="BZ105" i="12" s="1"/>
  <c r="CA105" i="12" s="1"/>
  <c r="CB105" i="12" s="1"/>
  <c r="CC105" i="12" s="1"/>
  <c r="BC110" i="12"/>
  <c r="BD110" i="12" s="1"/>
  <c r="BE110" i="12"/>
  <c r="BF110" i="12"/>
  <c r="BG110" i="12" s="1"/>
  <c r="BH110" i="12"/>
  <c r="BI110" i="12" s="1"/>
  <c r="BJ110" i="12" s="1"/>
  <c r="BK110" i="12" s="1"/>
  <c r="BL110" i="12" s="1"/>
  <c r="BM110" i="12" s="1"/>
  <c r="BN110" i="12" s="1"/>
  <c r="BO110" i="12" s="1"/>
  <c r="BP110" i="12" s="1"/>
  <c r="BQ110" i="12" s="1"/>
  <c r="BR110" i="12" s="1"/>
  <c r="BS110" i="12" s="1"/>
  <c r="BT110" i="12" s="1"/>
  <c r="BU110" i="12" s="1"/>
  <c r="BV110" i="12" s="1"/>
  <c r="BW110" i="12" s="1"/>
  <c r="BX110" i="12"/>
  <c r="BY110" i="12" s="1"/>
  <c r="BZ110" i="12" s="1"/>
  <c r="CA110" i="12" s="1"/>
  <c r="CB110" i="12" s="1"/>
  <c r="CC110" i="12" s="1"/>
  <c r="BC115" i="12"/>
  <c r="BC119" i="12" s="1"/>
  <c r="BD115" i="12"/>
  <c r="BE115" i="12"/>
  <c r="BF115" i="12" s="1"/>
  <c r="BD119" i="12"/>
  <c r="BC128" i="12"/>
  <c r="BD128" i="12"/>
  <c r="BD129" i="12" s="1"/>
  <c r="BD130" i="12" s="1"/>
  <c r="BE128" i="12"/>
  <c r="BF128" i="12"/>
  <c r="BF130" i="12" s="1"/>
  <c r="BG128" i="12"/>
  <c r="BG129" i="12" s="1"/>
  <c r="BH128" i="12"/>
  <c r="BI128" i="12"/>
  <c r="BI129" i="12" s="1"/>
  <c r="BJ128" i="12"/>
  <c r="BK128" i="12"/>
  <c r="BK129" i="12" s="1"/>
  <c r="BL128" i="12"/>
  <c r="BM128" i="12"/>
  <c r="BN128" i="12"/>
  <c r="BO128" i="12"/>
  <c r="BO129" i="12" s="1"/>
  <c r="BP128" i="12"/>
  <c r="BQ128" i="12"/>
  <c r="BR128" i="12"/>
  <c r="BR130" i="12" s="1"/>
  <c r="BS128" i="12"/>
  <c r="BT128" i="12"/>
  <c r="BU128" i="12"/>
  <c r="BU129" i="12" s="1"/>
  <c r="BV128" i="12"/>
  <c r="BW128" i="12"/>
  <c r="BW129" i="12" s="1"/>
  <c r="BX128" i="12"/>
  <c r="BY128" i="12"/>
  <c r="BZ128" i="12"/>
  <c r="CA128" i="12"/>
  <c r="CA129" i="12" s="1"/>
  <c r="CB128" i="12"/>
  <c r="CC128" i="12"/>
  <c r="BF129" i="12"/>
  <c r="BJ129" i="12"/>
  <c r="BJ130" i="12" s="1"/>
  <c r="BL129" i="12"/>
  <c r="BL130" i="12" s="1"/>
  <c r="BN129" i="12"/>
  <c r="BN130" i="12" s="1"/>
  <c r="BP129" i="12"/>
  <c r="BP130" i="12" s="1"/>
  <c r="BQ129" i="12"/>
  <c r="BR129" i="12"/>
  <c r="BS129" i="12"/>
  <c r="BT129" i="12"/>
  <c r="BV129" i="12"/>
  <c r="BV130" i="12" s="1"/>
  <c r="BX129" i="12"/>
  <c r="BX130" i="12" s="1"/>
  <c r="BZ129" i="12"/>
  <c r="CB129" i="12"/>
  <c r="CC129" i="12"/>
  <c r="BG130" i="12"/>
  <c r="BI130" i="12"/>
  <c r="BK130" i="12"/>
  <c r="BO130" i="12"/>
  <c r="BU130" i="12"/>
  <c r="BW130" i="12"/>
  <c r="BZ130" i="12"/>
  <c r="CA130" i="12"/>
  <c r="BC132" i="12"/>
  <c r="BF132" i="12"/>
  <c r="BF149" i="12" s="1"/>
  <c r="BG132" i="12"/>
  <c r="BG149" i="12" s="1"/>
  <c r="BH132" i="12"/>
  <c r="BI132" i="12"/>
  <c r="BJ132" i="12"/>
  <c r="BL132" i="12"/>
  <c r="BN132" i="12"/>
  <c r="BO132" i="12"/>
  <c r="BR132" i="12"/>
  <c r="BR149" i="12" s="1"/>
  <c r="BS132" i="12"/>
  <c r="BT132" i="12"/>
  <c r="BT149" i="12" s="1"/>
  <c r="BU132" i="12"/>
  <c r="BV132" i="12"/>
  <c r="BW132" i="12"/>
  <c r="BX132" i="12"/>
  <c r="BZ132" i="12"/>
  <c r="CA132" i="12"/>
  <c r="BC134" i="12"/>
  <c r="BD134" i="12"/>
  <c r="BE134" i="12" s="1"/>
  <c r="BF134" i="12" s="1"/>
  <c r="BC136" i="12"/>
  <c r="BD136" i="12"/>
  <c r="BE136" i="12"/>
  <c r="BE153" i="12" s="1"/>
  <c r="BF136" i="12"/>
  <c r="BG136" i="12"/>
  <c r="BH136" i="12"/>
  <c r="BI136" i="12"/>
  <c r="BI153" i="12" s="1"/>
  <c r="BJ136" i="12"/>
  <c r="BJ153" i="12" s="1"/>
  <c r="BK136" i="12"/>
  <c r="BK153" i="12" s="1"/>
  <c r="BL136" i="12"/>
  <c r="BM136" i="12"/>
  <c r="BN136" i="12"/>
  <c r="BO136" i="12"/>
  <c r="BP136" i="12"/>
  <c r="BP153" i="12" s="1"/>
  <c r="BQ136" i="12"/>
  <c r="BQ153" i="12" s="1"/>
  <c r="BR136" i="12"/>
  <c r="BS136" i="12"/>
  <c r="BT136" i="12"/>
  <c r="BU136" i="12"/>
  <c r="BV136" i="12"/>
  <c r="BW136" i="12"/>
  <c r="BX136" i="12"/>
  <c r="BX153" i="12" s="1"/>
  <c r="BY136" i="12"/>
  <c r="BZ136" i="12"/>
  <c r="CA136" i="12"/>
  <c r="CB136" i="12"/>
  <c r="CB153" i="12" s="1"/>
  <c r="CC136" i="12"/>
  <c r="CC153" i="12" s="1"/>
  <c r="BC138" i="12"/>
  <c r="BD138" i="12"/>
  <c r="BC139" i="12"/>
  <c r="BD139" i="12"/>
  <c r="BE139" i="12"/>
  <c r="BC140" i="12"/>
  <c r="BD140" i="12" s="1"/>
  <c r="BE140" i="12" s="1"/>
  <c r="BC141" i="12"/>
  <c r="BD141" i="12"/>
  <c r="BC149" i="12"/>
  <c r="BI149" i="12"/>
  <c r="BL149" i="12"/>
  <c r="BN149" i="12"/>
  <c r="BO149" i="12"/>
  <c r="BS149" i="12"/>
  <c r="BU149" i="12"/>
  <c r="BX149" i="12"/>
  <c r="BZ149" i="12"/>
  <c r="CA149" i="12"/>
  <c r="BC151" i="12"/>
  <c r="BD151" i="12"/>
  <c r="BE151" i="12"/>
  <c r="BF151" i="12" s="1"/>
  <c r="BG151" i="12" s="1"/>
  <c r="BH151" i="12" s="1"/>
  <c r="BI151" i="12" s="1"/>
  <c r="BJ151" i="12" s="1"/>
  <c r="BK151" i="12" s="1"/>
  <c r="BL151" i="12"/>
  <c r="BM151" i="12" s="1"/>
  <c r="BN151" i="12" s="1"/>
  <c r="BO151" i="12" s="1"/>
  <c r="BP151" i="12"/>
  <c r="BQ151" i="12"/>
  <c r="BR151" i="12" s="1"/>
  <c r="BS151" i="12" s="1"/>
  <c r="BT151" i="12" s="1"/>
  <c r="BU151" i="12" s="1"/>
  <c r="BV151" i="12" s="1"/>
  <c r="BW151" i="12" s="1"/>
  <c r="BX151" i="12" s="1"/>
  <c r="BC153" i="12"/>
  <c r="BD153" i="12"/>
  <c r="BF153" i="12"/>
  <c r="BG153" i="12"/>
  <c r="BH153" i="12"/>
  <c r="BL153" i="12"/>
  <c r="BM153" i="12"/>
  <c r="BN153" i="12"/>
  <c r="BO153" i="12"/>
  <c r="BR153" i="12"/>
  <c r="BS153" i="12"/>
  <c r="BT153" i="12"/>
  <c r="BU153" i="12"/>
  <c r="BV153" i="12"/>
  <c r="BW153" i="12"/>
  <c r="BY153" i="12"/>
  <c r="BZ153" i="12"/>
  <c r="CA153" i="12"/>
  <c r="BC155" i="12"/>
  <c r="BC156" i="12"/>
  <c r="BD156" i="12"/>
  <c r="BC157" i="12"/>
  <c r="BD157" i="12"/>
  <c r="BC158" i="12"/>
  <c r="BC162" i="12"/>
  <c r="BG162" i="12"/>
  <c r="BH162" i="12"/>
  <c r="BI162" i="12"/>
  <c r="BL162" i="12"/>
  <c r="BN162" i="12"/>
  <c r="BO162" i="12"/>
  <c r="BS162" i="12"/>
  <c r="BT162" i="12"/>
  <c r="BU162" i="12"/>
  <c r="BW162" i="12"/>
  <c r="BX162" i="12"/>
  <c r="BZ162" i="12"/>
  <c r="CA162" i="12"/>
  <c r="BC165" i="12"/>
  <c r="BE165" i="12"/>
  <c r="BE18" i="1" s="1"/>
  <c r="BF165" i="12"/>
  <c r="BF18" i="1" s="1"/>
  <c r="BG165" i="12"/>
  <c r="BH165" i="12"/>
  <c r="BI165" i="12"/>
  <c r="BJ165" i="12"/>
  <c r="BK165" i="12"/>
  <c r="BK18" i="1" s="1"/>
  <c r="BL165" i="12"/>
  <c r="BN165" i="12"/>
  <c r="BO165" i="12"/>
  <c r="BQ165" i="12"/>
  <c r="BR165" i="12"/>
  <c r="BR18" i="1" s="1"/>
  <c r="BS165" i="12"/>
  <c r="BT165" i="12"/>
  <c r="BU165" i="12"/>
  <c r="BV165" i="12"/>
  <c r="BV18" i="1" s="1"/>
  <c r="BW165" i="12"/>
  <c r="BX165" i="12"/>
  <c r="BZ165" i="12"/>
  <c r="CA165" i="12"/>
  <c r="CC165" i="12"/>
  <c r="BC166" i="12"/>
  <c r="BC167" i="12" s="1"/>
  <c r="BD166" i="12"/>
  <c r="BC168" i="12"/>
  <c r="BD168" i="12"/>
  <c r="BE168" i="12"/>
  <c r="BF168" i="12"/>
  <c r="BC170" i="12"/>
  <c r="BD170" i="12"/>
  <c r="BD173" i="12" s="1"/>
  <c r="BE170" i="12"/>
  <c r="BE179" i="12" s="1"/>
  <c r="BF170" i="12"/>
  <c r="BG170" i="12"/>
  <c r="BH170" i="12"/>
  <c r="BI170" i="12"/>
  <c r="BJ170" i="12"/>
  <c r="BK170" i="12"/>
  <c r="BL170" i="12"/>
  <c r="BM170" i="12"/>
  <c r="BN170" i="12"/>
  <c r="BO170" i="12"/>
  <c r="BP170" i="12"/>
  <c r="BQ170" i="12"/>
  <c r="BQ179" i="12" s="1"/>
  <c r="BR170" i="12"/>
  <c r="BS170" i="12"/>
  <c r="BT170" i="12"/>
  <c r="BU170" i="12"/>
  <c r="BV170" i="12"/>
  <c r="BW170" i="12"/>
  <c r="BX170" i="12"/>
  <c r="BY170" i="12"/>
  <c r="BZ170" i="12"/>
  <c r="CA170" i="12"/>
  <c r="CB170" i="12"/>
  <c r="CC170" i="12"/>
  <c r="CC179" i="12" s="1"/>
  <c r="BC171" i="12"/>
  <c r="BC194" i="12" s="1"/>
  <c r="BD171" i="12"/>
  <c r="BE171" i="12"/>
  <c r="BF171" i="12"/>
  <c r="BF194" i="12" s="1"/>
  <c r="BG171" i="12"/>
  <c r="BG194" i="12" s="1"/>
  <c r="BH171" i="12"/>
  <c r="BI171" i="12"/>
  <c r="BJ171" i="12"/>
  <c r="BK171" i="12"/>
  <c r="BL171" i="12"/>
  <c r="BM171" i="12"/>
  <c r="BM194" i="12" s="1"/>
  <c r="BN171" i="12"/>
  <c r="BN194" i="12" s="1"/>
  <c r="BO171" i="12"/>
  <c r="BO194" i="12" s="1"/>
  <c r="BP171" i="12"/>
  <c r="BQ171" i="12"/>
  <c r="BR171" i="12"/>
  <c r="BR194" i="12" s="1"/>
  <c r="BS171" i="12"/>
  <c r="BS194" i="12" s="1"/>
  <c r="BT171" i="12"/>
  <c r="BU171" i="12"/>
  <c r="BV171" i="12"/>
  <c r="BW171" i="12"/>
  <c r="BX171" i="12"/>
  <c r="BY171" i="12"/>
  <c r="BY194" i="12" s="1"/>
  <c r="BZ171" i="12"/>
  <c r="BZ194" i="12" s="1"/>
  <c r="CA171" i="12"/>
  <c r="CA194" i="12" s="1"/>
  <c r="CA196" i="12" s="1"/>
  <c r="CB171" i="12"/>
  <c r="CC171" i="12"/>
  <c r="BC172" i="12"/>
  <c r="BC173" i="12" s="1"/>
  <c r="BD172" i="12"/>
  <c r="BE172" i="12"/>
  <c r="BC177" i="12"/>
  <c r="BD177" i="12"/>
  <c r="BE177" i="12"/>
  <c r="BF177" i="12" s="1"/>
  <c r="BC179" i="12"/>
  <c r="BD179" i="12"/>
  <c r="BF179" i="12"/>
  <c r="BG179" i="12"/>
  <c r="BH179" i="12"/>
  <c r="BI179" i="12"/>
  <c r="BJ179" i="12"/>
  <c r="BK179" i="12"/>
  <c r="BL179" i="12"/>
  <c r="BM179" i="12"/>
  <c r="BN179" i="12"/>
  <c r="BO179" i="12"/>
  <c r="BP179" i="12"/>
  <c r="BR179" i="12"/>
  <c r="BS179" i="12"/>
  <c r="BT179" i="12"/>
  <c r="BU179" i="12"/>
  <c r="BV179" i="12"/>
  <c r="BW179" i="12"/>
  <c r="BX179" i="12"/>
  <c r="BY179" i="12"/>
  <c r="BZ179" i="12"/>
  <c r="CA179" i="12"/>
  <c r="CB179" i="12"/>
  <c r="BC180" i="12"/>
  <c r="BD180" i="12"/>
  <c r="BE180" i="12"/>
  <c r="BF180" i="12"/>
  <c r="BG180" i="12"/>
  <c r="BH180" i="12"/>
  <c r="BI180" i="12"/>
  <c r="BJ180" i="12"/>
  <c r="BK180" i="12"/>
  <c r="BL180" i="12"/>
  <c r="BM180" i="12"/>
  <c r="BO180" i="12"/>
  <c r="BP180" i="12"/>
  <c r="BQ180" i="12"/>
  <c r="BR180" i="12"/>
  <c r="BS180" i="12"/>
  <c r="BT180" i="12"/>
  <c r="BU180" i="12"/>
  <c r="BV180" i="12"/>
  <c r="BW180" i="12"/>
  <c r="BX180" i="12"/>
  <c r="BY180" i="12"/>
  <c r="CA180" i="12"/>
  <c r="CB180" i="12"/>
  <c r="CC180" i="12"/>
  <c r="BC181" i="12"/>
  <c r="BC182" i="12" s="1"/>
  <c r="BD181" i="12"/>
  <c r="BC185" i="12"/>
  <c r="BC186" i="12"/>
  <c r="BD186" i="12"/>
  <c r="BE186" i="12"/>
  <c r="BF186" i="12" s="1"/>
  <c r="BG186" i="12" s="1"/>
  <c r="BH186" i="12" s="1"/>
  <c r="BI186" i="12" s="1"/>
  <c r="BJ186" i="12" s="1"/>
  <c r="BK186" i="12"/>
  <c r="BL186" i="12" s="1"/>
  <c r="BM186" i="12" s="1"/>
  <c r="BN186" i="12" s="1"/>
  <c r="BO186" i="12" s="1"/>
  <c r="BP186" i="12" s="1"/>
  <c r="BQ186" i="12" s="1"/>
  <c r="BR186" i="12" s="1"/>
  <c r="BS186" i="12" s="1"/>
  <c r="BT186" i="12" s="1"/>
  <c r="BU186" i="12" s="1"/>
  <c r="BV186" i="12" s="1"/>
  <c r="BW186" i="12" s="1"/>
  <c r="BX186" i="12" s="1"/>
  <c r="BY186" i="12" s="1"/>
  <c r="BZ186" i="12" s="1"/>
  <c r="CA186" i="12" s="1"/>
  <c r="CB186" i="12" s="1"/>
  <c r="CC186" i="12" s="1"/>
  <c r="BC193" i="12"/>
  <c r="BG193" i="12"/>
  <c r="BH193" i="12"/>
  <c r="BH196" i="12" s="1"/>
  <c r="BI193" i="12"/>
  <c r="BI196" i="12" s="1"/>
  <c r="BK193" i="12"/>
  <c r="BK196" i="12" s="1"/>
  <c r="BL193" i="12"/>
  <c r="BL196" i="12" s="1"/>
  <c r="BM193" i="12"/>
  <c r="BM196" i="12" s="1"/>
  <c r="BN193" i="12"/>
  <c r="BO193" i="12"/>
  <c r="BS193" i="12"/>
  <c r="BT193" i="12"/>
  <c r="BT196" i="12" s="1"/>
  <c r="BW193" i="12"/>
  <c r="BW196" i="12" s="1"/>
  <c r="BX193" i="12"/>
  <c r="BX196" i="12" s="1"/>
  <c r="BY193" i="12"/>
  <c r="BZ193" i="12"/>
  <c r="BZ196" i="12" s="1"/>
  <c r="CA193" i="12"/>
  <c r="BD194" i="12"/>
  <c r="BE194" i="12"/>
  <c r="BH194" i="12"/>
  <c r="BI194" i="12"/>
  <c r="BJ194" i="12"/>
  <c r="BK194" i="12"/>
  <c r="BL194" i="12"/>
  <c r="BP194" i="12"/>
  <c r="BQ194" i="12"/>
  <c r="BT194" i="12"/>
  <c r="BU194" i="12"/>
  <c r="BV194" i="12"/>
  <c r="BW194" i="12"/>
  <c r="BX194" i="12"/>
  <c r="CB194" i="12"/>
  <c r="CC194" i="12"/>
  <c r="BC195" i="12"/>
  <c r="BD195" i="12"/>
  <c r="BE195" i="12"/>
  <c r="BF195" i="12"/>
  <c r="BG195" i="12"/>
  <c r="BH195" i="12"/>
  <c r="BI195" i="12"/>
  <c r="BJ195" i="12"/>
  <c r="BK195" i="12"/>
  <c r="BL195" i="12"/>
  <c r="BM195" i="12"/>
  <c r="BN195" i="12"/>
  <c r="BO195" i="12"/>
  <c r="BP195" i="12"/>
  <c r="BQ195" i="12"/>
  <c r="BR195" i="12"/>
  <c r="BS195" i="12"/>
  <c r="BT195" i="12"/>
  <c r="BU195" i="12"/>
  <c r="BV195" i="12"/>
  <c r="BW195" i="12"/>
  <c r="BX195" i="12"/>
  <c r="BY195" i="12"/>
  <c r="BZ195" i="12"/>
  <c r="CA195" i="12"/>
  <c r="CB195" i="12"/>
  <c r="CC195" i="12"/>
  <c r="BC196" i="12"/>
  <c r="BN196" i="12"/>
  <c r="BO196" i="12"/>
  <c r="CD13" i="1"/>
  <c r="CE13" i="1"/>
  <c r="CD14" i="1"/>
  <c r="CE14" i="1"/>
  <c r="CD17" i="1"/>
  <c r="CE17" i="1"/>
  <c r="BS18" i="1"/>
  <c r="BT18" i="1"/>
  <c r="BU18" i="1"/>
  <c r="BW18" i="1"/>
  <c r="BX18" i="1"/>
  <c r="BZ18" i="1"/>
  <c r="CA18" i="1"/>
  <c r="CC18" i="1"/>
  <c r="CD18" i="1"/>
  <c r="CE18" i="1"/>
  <c r="BS22" i="1"/>
  <c r="BT22" i="1"/>
  <c r="BU22" i="1"/>
  <c r="BV22" i="1"/>
  <c r="BW22" i="1"/>
  <c r="BX22" i="1"/>
  <c r="BS23" i="1"/>
  <c r="BT23" i="1"/>
  <c r="BU23" i="1" s="1"/>
  <c r="BV23" i="1" s="1"/>
  <c r="BW23" i="1" s="1"/>
  <c r="BX23" i="1" s="1"/>
  <c r="BY23" i="1" s="1"/>
  <c r="BZ23" i="1" s="1"/>
  <c r="CA23" i="1" s="1"/>
  <c r="CB23" i="1" s="1"/>
  <c r="CC23" i="1" s="1"/>
  <c r="CD23" i="1" s="1"/>
  <c r="CE23" i="1" s="1"/>
  <c r="BS24" i="1"/>
  <c r="BT24" i="1" s="1"/>
  <c r="BS25" i="1"/>
  <c r="BT25" i="1"/>
  <c r="BU25" i="1" s="1"/>
  <c r="BV25" i="1" s="1"/>
  <c r="BW25" i="1" s="1"/>
  <c r="BX25" i="1" s="1"/>
  <c r="BY25" i="1" s="1"/>
  <c r="BZ25" i="1" s="1"/>
  <c r="CA25" i="1" s="1"/>
  <c r="CB25" i="1" s="1"/>
  <c r="CC25" i="1" s="1"/>
  <c r="CD25" i="1" s="1"/>
  <c r="CE25" i="1" s="1"/>
  <c r="BS27" i="1"/>
  <c r="BT27" i="1" s="1"/>
  <c r="BU27" i="1"/>
  <c r="BV27" i="1" s="1"/>
  <c r="BW27" i="1" s="1"/>
  <c r="BX27" i="1" s="1"/>
  <c r="BY27" i="1" s="1"/>
  <c r="BZ27" i="1" s="1"/>
  <c r="CA27" i="1" s="1"/>
  <c r="CB27" i="1" s="1"/>
  <c r="CC27" i="1" s="1"/>
  <c r="CD27" i="1" s="1"/>
  <c r="CE27" i="1" s="1"/>
  <c r="BS31" i="1"/>
  <c r="BT31" i="1" s="1"/>
  <c r="BU31" i="1" s="1"/>
  <c r="BV31" i="1" s="1"/>
  <c r="BW31" i="1"/>
  <c r="BX31" i="1"/>
  <c r="BY31" i="1" s="1"/>
  <c r="BZ31" i="1" s="1"/>
  <c r="CA31" i="1" s="1"/>
  <c r="CB31" i="1" s="1"/>
  <c r="CC31" i="1" s="1"/>
  <c r="CD31" i="1" s="1"/>
  <c r="CE31" i="1" s="1"/>
  <c r="BC18" i="1"/>
  <c r="BG18" i="1"/>
  <c r="BH18" i="1"/>
  <c r="BI18" i="1"/>
  <c r="BJ18" i="1"/>
  <c r="BL18" i="1"/>
  <c r="BN18" i="1"/>
  <c r="BO18" i="1"/>
  <c r="BQ18" i="1"/>
  <c r="BC22" i="1"/>
  <c r="BC23" i="1"/>
  <c r="BD23" i="1"/>
  <c r="BE23" i="1"/>
  <c r="BF23" i="1" s="1"/>
  <c r="BG23" i="1" s="1"/>
  <c r="BH23" i="1" s="1"/>
  <c r="BI23" i="1" s="1"/>
  <c r="BJ23" i="1" s="1"/>
  <c r="BK23" i="1" s="1"/>
  <c r="BL23" i="1" s="1"/>
  <c r="BM23" i="1" s="1"/>
  <c r="BN23" i="1" s="1"/>
  <c r="BO23" i="1" s="1"/>
  <c r="BP23" i="1" s="1"/>
  <c r="BQ23" i="1" s="1"/>
  <c r="BR23" i="1" s="1"/>
  <c r="BC24" i="1"/>
  <c r="BD24" i="1" s="1"/>
  <c r="BE24" i="1" s="1"/>
  <c r="BF24" i="1" s="1"/>
  <c r="BG24" i="1" s="1"/>
  <c r="BH24" i="1" s="1"/>
  <c r="BI24" i="1" s="1"/>
  <c r="BJ24" i="1" s="1"/>
  <c r="BK24" i="1" s="1"/>
  <c r="BL24" i="1" s="1"/>
  <c r="BM24" i="1" s="1"/>
  <c r="BN24" i="1" s="1"/>
  <c r="BO24" i="1" s="1"/>
  <c r="BP24" i="1" s="1"/>
  <c r="BQ24" i="1" s="1"/>
  <c r="BR24" i="1" s="1"/>
  <c r="BC25" i="1"/>
  <c r="BD25" i="1" s="1"/>
  <c r="BE25" i="1" s="1"/>
  <c r="BF25" i="1" s="1"/>
  <c r="BG25" i="1" s="1"/>
  <c r="BH25" i="1" s="1"/>
  <c r="BI25" i="1" s="1"/>
  <c r="BJ25" i="1" s="1"/>
  <c r="BK25" i="1" s="1"/>
  <c r="BL25" i="1" s="1"/>
  <c r="BM25" i="1" s="1"/>
  <c r="BN25" i="1" s="1"/>
  <c r="BO25" i="1" s="1"/>
  <c r="BP25" i="1" s="1"/>
  <c r="BQ25" i="1" s="1"/>
  <c r="BR25" i="1" s="1"/>
  <c r="BC27" i="1"/>
  <c r="BD27" i="1" s="1"/>
  <c r="BE27" i="1" s="1"/>
  <c r="BF27" i="1" s="1"/>
  <c r="BG27" i="1"/>
  <c r="BH27" i="1" s="1"/>
  <c r="BI27" i="1" s="1"/>
  <c r="BJ27" i="1"/>
  <c r="BK27" i="1"/>
  <c r="BL27" i="1" s="1"/>
  <c r="BM27" i="1" s="1"/>
  <c r="BN27" i="1" s="1"/>
  <c r="BO27" i="1" s="1"/>
  <c r="BP27" i="1" s="1"/>
  <c r="BQ27" i="1" s="1"/>
  <c r="BR27" i="1" s="1"/>
  <c r="BC31" i="1"/>
  <c r="BD31" i="1" s="1"/>
  <c r="BE31" i="1" s="1"/>
  <c r="BF31" i="1" s="1"/>
  <c r="BG31" i="1" s="1"/>
  <c r="BH31" i="1" s="1"/>
  <c r="BI31" i="1" s="1"/>
  <c r="BJ31" i="1" s="1"/>
  <c r="BK31" i="1" s="1"/>
  <c r="H136" i="12"/>
  <c r="I136" i="12"/>
  <c r="J136" i="12"/>
  <c r="K136" i="12"/>
  <c r="L136" i="12"/>
  <c r="M136" i="12"/>
  <c r="N136" i="12"/>
  <c r="O136" i="12"/>
  <c r="P136" i="12"/>
  <c r="Q136" i="12"/>
  <c r="R136" i="12"/>
  <c r="S136" i="12"/>
  <c r="T136" i="12"/>
  <c r="U136" i="12"/>
  <c r="V136" i="12"/>
  <c r="W136" i="12"/>
  <c r="X136" i="12"/>
  <c r="Y136" i="12"/>
  <c r="Z136" i="12"/>
  <c r="AA136" i="12"/>
  <c r="AB136" i="12"/>
  <c r="AC136" i="12"/>
  <c r="AD136" i="12"/>
  <c r="AE136" i="12"/>
  <c r="AF136" i="12"/>
  <c r="AG136" i="12"/>
  <c r="AH136" i="12"/>
  <c r="AI136" i="12"/>
  <c r="AJ136" i="12"/>
  <c r="AK136" i="12"/>
  <c r="AL136" i="12"/>
  <c r="AM136" i="12"/>
  <c r="AN136" i="12"/>
  <c r="AO136" i="12"/>
  <c r="AP136" i="12"/>
  <c r="AQ136" i="12"/>
  <c r="AR136" i="12"/>
  <c r="AS136" i="12"/>
  <c r="AT136" i="12"/>
  <c r="AU136" i="12"/>
  <c r="AV136" i="12"/>
  <c r="AW136" i="12"/>
  <c r="AX136" i="12"/>
  <c r="AY136" i="12"/>
  <c r="AZ136" i="12"/>
  <c r="BA136" i="12"/>
  <c r="BB136" i="12"/>
  <c r="BG21" i="12"/>
  <c r="BH21" i="12"/>
  <c r="BI21" i="12"/>
  <c r="BJ21" i="12"/>
  <c r="BK21" i="12"/>
  <c r="BL21" i="12"/>
  <c r="BM21" i="12"/>
  <c r="BN21" i="12"/>
  <c r="BO21" i="12"/>
  <c r="BP21" i="12"/>
  <c r="BQ21" i="12"/>
  <c r="BR21" i="12"/>
  <c r="BS21" i="12"/>
  <c r="BT21" i="12"/>
  <c r="BU21" i="12"/>
  <c r="BV21" i="12"/>
  <c r="BW21" i="12"/>
  <c r="BX21" i="12"/>
  <c r="BY21" i="12"/>
  <c r="BZ21" i="12"/>
  <c r="CA21" i="12"/>
  <c r="CB21" i="12"/>
  <c r="CC21" i="12"/>
  <c r="I128" i="12"/>
  <c r="E10" i="1"/>
  <c r="E9" i="1"/>
  <c r="E8" i="1"/>
  <c r="E7" i="1"/>
  <c r="E6" i="1"/>
  <c r="E5" i="1"/>
  <c r="F10" i="1"/>
  <c r="F9" i="1"/>
  <c r="F7" i="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5" i="1"/>
  <c r="F44" i="6"/>
  <c r="F45" i="6"/>
  <c r="D45" i="6"/>
  <c r="D44" i="6" s="1"/>
  <c r="D35" i="6"/>
  <c r="F128" i="12" s="1"/>
  <c r="F71" i="6"/>
  <c r="F78" i="6"/>
  <c r="F84" i="6"/>
  <c r="L1" i="12"/>
  <c r="G1" i="1"/>
  <c r="F2" i="1" s="1"/>
  <c r="C4" i="1"/>
  <c r="C3" i="1"/>
  <c r="BE182" i="12" l="1"/>
  <c r="BV162" i="12"/>
  <c r="BY196" i="12"/>
  <c r="BG196" i="12"/>
  <c r="BF182" i="12"/>
  <c r="BG168" i="12"/>
  <c r="BF172" i="12"/>
  <c r="BC187" i="12"/>
  <c r="BF181" i="12"/>
  <c r="BG177" i="12"/>
  <c r="BZ180" i="12"/>
  <c r="BN180" i="12"/>
  <c r="BV193" i="12"/>
  <c r="BV196" i="12" s="1"/>
  <c r="BJ193" i="12"/>
  <c r="BJ196" i="12" s="1"/>
  <c r="BD182" i="12"/>
  <c r="BE138" i="12"/>
  <c r="BD155" i="12"/>
  <c r="BG134" i="12"/>
  <c r="BH134" i="12" s="1"/>
  <c r="BI134" i="12" s="1"/>
  <c r="BS196" i="12"/>
  <c r="BY129" i="12"/>
  <c r="BY165" i="12"/>
  <c r="BY18" i="1" s="1"/>
  <c r="BY132" i="12"/>
  <c r="BY130" i="12"/>
  <c r="BM132" i="12"/>
  <c r="BM165" i="12"/>
  <c r="BM18" i="1" s="1"/>
  <c r="BM129" i="12"/>
  <c r="BM130" i="12" s="1"/>
  <c r="BY151" i="12"/>
  <c r="BZ151" i="12" s="1"/>
  <c r="BU193" i="12"/>
  <c r="BU196" i="12" s="1"/>
  <c r="BF173" i="12"/>
  <c r="BV149" i="12"/>
  <c r="BQ193" i="12"/>
  <c r="BQ196" i="12" s="1"/>
  <c r="BE173" i="12"/>
  <c r="BE193" i="12"/>
  <c r="BE196" i="12" s="1"/>
  <c r="BH149" i="12"/>
  <c r="BF119" i="12"/>
  <c r="BG115" i="12"/>
  <c r="BC169" i="12"/>
  <c r="BC174" i="12" s="1"/>
  <c r="BC176" i="12"/>
  <c r="BC178" i="12" s="1"/>
  <c r="BC183" i="12" s="1"/>
  <c r="CC193" i="12"/>
  <c r="CC196" i="12" s="1"/>
  <c r="BE181" i="12"/>
  <c r="BD189" i="12"/>
  <c r="BD190" i="12" s="1"/>
  <c r="BD192" i="12" s="1"/>
  <c r="BD197" i="12" s="1"/>
  <c r="BD167" i="12"/>
  <c r="BE166" i="12"/>
  <c r="BW149" i="12"/>
  <c r="BE119" i="12"/>
  <c r="BD185" i="12"/>
  <c r="BR162" i="12"/>
  <c r="BR193" i="12"/>
  <c r="BR196" i="12" s="1"/>
  <c r="BF193" i="12"/>
  <c r="BF196" i="12" s="1"/>
  <c r="BC189" i="12"/>
  <c r="BC190" i="12" s="1"/>
  <c r="BC192" i="12" s="1"/>
  <c r="BC197" i="12" s="1"/>
  <c r="BE141" i="12"/>
  <c r="BD158" i="12"/>
  <c r="BK132" i="12"/>
  <c r="CB193" i="12"/>
  <c r="CB196" i="12" s="1"/>
  <c r="BP193" i="12"/>
  <c r="BP196" i="12" s="1"/>
  <c r="BD193" i="12"/>
  <c r="BD196" i="12" s="1"/>
  <c r="BJ149" i="12"/>
  <c r="BJ162" i="12"/>
  <c r="CC130" i="12"/>
  <c r="CC132" i="12"/>
  <c r="BQ132" i="12"/>
  <c r="BQ130" i="12"/>
  <c r="BE132" i="12"/>
  <c r="BE129" i="12"/>
  <c r="BE130" i="12" s="1"/>
  <c r="BF139" i="12"/>
  <c r="BE156" i="12"/>
  <c r="CB130" i="12"/>
  <c r="CB132" i="12"/>
  <c r="CB165" i="12"/>
  <c r="CB18" i="1" s="1"/>
  <c r="BP132" i="12"/>
  <c r="BP165" i="12"/>
  <c r="BP18" i="1" s="1"/>
  <c r="BD132" i="12"/>
  <c r="BD165" i="12"/>
  <c r="BD18" i="1" s="1"/>
  <c r="BT130" i="12"/>
  <c r="BH129" i="12"/>
  <c r="BH130" i="12" s="1"/>
  <c r="BF140" i="12"/>
  <c r="BE157" i="12"/>
  <c r="BS130" i="12"/>
  <c r="BF162" i="12"/>
  <c r="BC129" i="12"/>
  <c r="BC130" i="12"/>
  <c r="BE65" i="12"/>
  <c r="BD82" i="12"/>
  <c r="BU24" i="1"/>
  <c r="BV24" i="1" s="1"/>
  <c r="BW24" i="1" s="1"/>
  <c r="BX24" i="1" s="1"/>
  <c r="BY24" i="1" s="1"/>
  <c r="BZ24" i="1" s="1"/>
  <c r="CA24" i="1" s="1"/>
  <c r="CB24" i="1" s="1"/>
  <c r="CC24" i="1" s="1"/>
  <c r="CD24" i="1" s="1"/>
  <c r="CE24" i="1" s="1"/>
  <c r="BY22" i="1"/>
  <c r="BL31" i="1"/>
  <c r="BM31" i="1" s="1"/>
  <c r="BN31" i="1" s="1"/>
  <c r="BO31" i="1" s="1"/>
  <c r="BP31" i="1" s="1"/>
  <c r="BQ31" i="1" s="1"/>
  <c r="BR31" i="1" s="1"/>
  <c r="BD22" i="1"/>
  <c r="E5" i="12"/>
  <c r="E4" i="12"/>
  <c r="F25" i="6"/>
  <c r="F24" i="6"/>
  <c r="D25" i="6"/>
  <c r="D24" i="6" s="1"/>
  <c r="BF141" i="12" l="1"/>
  <c r="BE158" i="12"/>
  <c r="BD169" i="12"/>
  <c r="BD174" i="12" s="1"/>
  <c r="BD176" i="12"/>
  <c r="BD178" i="12" s="1"/>
  <c r="BD183" i="12" s="1"/>
  <c r="BF138" i="12"/>
  <c r="BE155" i="12"/>
  <c r="BK149" i="12"/>
  <c r="BK162" i="12"/>
  <c r="BG181" i="12"/>
  <c r="BG182" i="12" s="1"/>
  <c r="BH177" i="12"/>
  <c r="BM149" i="12"/>
  <c r="BM162" i="12"/>
  <c r="BE162" i="12"/>
  <c r="BE149" i="12"/>
  <c r="BF65" i="12"/>
  <c r="BE82" i="12"/>
  <c r="BQ149" i="12"/>
  <c r="BQ162" i="12"/>
  <c r="BF166" i="12"/>
  <c r="BE167" i="12"/>
  <c r="BE189" i="12"/>
  <c r="BE190" i="12" s="1"/>
  <c r="BE192" i="12" s="1"/>
  <c r="BE197" i="12" s="1"/>
  <c r="BH115" i="12"/>
  <c r="BG119" i="12"/>
  <c r="CB149" i="12"/>
  <c r="CB162" i="12"/>
  <c r="BJ134" i="12"/>
  <c r="BD149" i="12"/>
  <c r="BD162" i="12"/>
  <c r="CC149" i="12"/>
  <c r="CC162" i="12"/>
  <c r="BP149" i="12"/>
  <c r="BP162" i="12"/>
  <c r="BY149" i="12"/>
  <c r="BY162" i="12"/>
  <c r="BD187" i="12"/>
  <c r="BE185" i="12"/>
  <c r="BG172" i="12"/>
  <c r="BG173" i="12" s="1"/>
  <c r="BH168" i="12"/>
  <c r="BF157" i="12"/>
  <c r="BG140" i="12"/>
  <c r="BF156" i="12"/>
  <c r="BG139" i="12"/>
  <c r="CA151" i="12"/>
  <c r="BZ22" i="1"/>
  <c r="BE22" i="1"/>
  <c r="BJ16" i="12"/>
  <c r="BR16" i="12"/>
  <c r="BZ16" i="12"/>
  <c r="BK16" i="12"/>
  <c r="BS16" i="12"/>
  <c r="CA16" i="12"/>
  <c r="BX16" i="12"/>
  <c r="BQ16" i="12"/>
  <c r="BL16" i="12"/>
  <c r="BT16" i="12"/>
  <c r="CB16" i="12"/>
  <c r="BY16" i="12"/>
  <c r="BM16" i="12"/>
  <c r="BU16" i="12"/>
  <c r="CC16" i="12"/>
  <c r="BP16" i="12"/>
  <c r="BN16" i="12"/>
  <c r="BV16" i="12"/>
  <c r="BH16" i="12"/>
  <c r="BI16" i="12"/>
  <c r="BG16" i="12"/>
  <c r="BO16" i="12"/>
  <c r="BW16" i="12"/>
  <c r="F3" i="12"/>
  <c r="E4" i="1"/>
  <c r="E15" i="1" s="1"/>
  <c r="E3" i="1"/>
  <c r="E11" i="1" s="1"/>
  <c r="BH181" i="12" l="1"/>
  <c r="BH182" i="12" s="1"/>
  <c r="BI177" i="12"/>
  <c r="BF82" i="12"/>
  <c r="BG65" i="12"/>
  <c r="BF158" i="12"/>
  <c r="BG141" i="12"/>
  <c r="CB151" i="12"/>
  <c r="CC151" i="12" s="1"/>
  <c r="BH140" i="12"/>
  <c r="BG157" i="12"/>
  <c r="BG138" i="12"/>
  <c r="BF155" i="12"/>
  <c r="BH172" i="12"/>
  <c r="BH173" i="12" s="1"/>
  <c r="BI168" i="12"/>
  <c r="BI115" i="12"/>
  <c r="BH119" i="12"/>
  <c r="BE169" i="12"/>
  <c r="BE174" i="12" s="1"/>
  <c r="BE176" i="12"/>
  <c r="BE178" i="12" s="1"/>
  <c r="BE183" i="12" s="1"/>
  <c r="BF167" i="12"/>
  <c r="BF189" i="12"/>
  <c r="BF190" i="12" s="1"/>
  <c r="BF192" i="12" s="1"/>
  <c r="BF197" i="12" s="1"/>
  <c r="BG166" i="12"/>
  <c r="BK134" i="12"/>
  <c r="BH139" i="12"/>
  <c r="BG156" i="12"/>
  <c r="BE187" i="12"/>
  <c r="BF185" i="12"/>
  <c r="CA22" i="1"/>
  <c r="BF22" i="1"/>
  <c r="F20" i="12"/>
  <c r="F24" i="12"/>
  <c r="F26" i="12" s="1"/>
  <c r="F137" i="12" s="1"/>
  <c r="F21" i="12"/>
  <c r="W35" i="6"/>
  <c r="W34" i="6"/>
  <c r="W33" i="6"/>
  <c r="W32" i="6"/>
  <c r="W31" i="6"/>
  <c r="W30" i="6"/>
  <c r="T34" i="6"/>
  <c r="T33" i="6"/>
  <c r="T32" i="6"/>
  <c r="T31" i="6"/>
  <c r="T30" i="6"/>
  <c r="BG82" i="12" l="1"/>
  <c r="BH65" i="12"/>
  <c r="BI140" i="12"/>
  <c r="BH157" i="12"/>
  <c r="BF187" i="12"/>
  <c r="BG185" i="12"/>
  <c r="BI139" i="12"/>
  <c r="BH156" i="12"/>
  <c r="BL134" i="12"/>
  <c r="BI119" i="12"/>
  <c r="BJ115" i="12"/>
  <c r="BH141" i="12"/>
  <c r="BG158" i="12"/>
  <c r="BI172" i="12"/>
  <c r="BI173" i="12" s="1"/>
  <c r="BJ168" i="12"/>
  <c r="BG155" i="12"/>
  <c r="BH138" i="12"/>
  <c r="BJ177" i="12"/>
  <c r="BI181" i="12"/>
  <c r="BI182" i="12" s="1"/>
  <c r="BG167" i="12"/>
  <c r="BG189" i="12"/>
  <c r="BG190" i="12" s="1"/>
  <c r="BG192" i="12" s="1"/>
  <c r="BG197" i="12" s="1"/>
  <c r="BH166" i="12"/>
  <c r="BF169" i="12"/>
  <c r="BF174" i="12" s="1"/>
  <c r="BF176" i="12"/>
  <c r="BF178" i="12" s="1"/>
  <c r="BF183" i="12" s="1"/>
  <c r="CB22" i="1"/>
  <c r="BG22" i="1"/>
  <c r="S24" i="1"/>
  <c r="F166" i="12"/>
  <c r="T129" i="12"/>
  <c r="T130" i="12" s="1"/>
  <c r="G85" i="12"/>
  <c r="H85" i="12" s="1"/>
  <c r="I85" i="12" s="1"/>
  <c r="J85" i="12" s="1"/>
  <c r="K85" i="12" s="1"/>
  <c r="L85" i="12" s="1"/>
  <c r="M85" i="12" s="1"/>
  <c r="N85" i="12" s="1"/>
  <c r="O85" i="12" s="1"/>
  <c r="P85" i="12" s="1"/>
  <c r="Q85" i="12" s="1"/>
  <c r="R85" i="12" s="1"/>
  <c r="S85" i="12" s="1"/>
  <c r="T85" i="12" s="1"/>
  <c r="U85" i="12" s="1"/>
  <c r="V85" i="12" s="1"/>
  <c r="W85" i="12" s="1"/>
  <c r="X85" i="12" s="1"/>
  <c r="Y85" i="12" s="1"/>
  <c r="Z85" i="12" s="1"/>
  <c r="AA85" i="12" s="1"/>
  <c r="AB85" i="12" s="1"/>
  <c r="AC85" i="12" s="1"/>
  <c r="AD85" i="12" s="1"/>
  <c r="AE85" i="12" s="1"/>
  <c r="AF85" i="12" s="1"/>
  <c r="AG85" i="12" s="1"/>
  <c r="AH85" i="12" s="1"/>
  <c r="AI85" i="12" s="1"/>
  <c r="AJ85" i="12" s="1"/>
  <c r="AK85" i="12" s="1"/>
  <c r="AL85" i="12" s="1"/>
  <c r="AM85" i="12" s="1"/>
  <c r="AN85" i="12" s="1"/>
  <c r="AO85" i="12" s="1"/>
  <c r="AP85" i="12" s="1"/>
  <c r="AQ85" i="12" s="1"/>
  <c r="AR85" i="12" s="1"/>
  <c r="AS85" i="12" s="1"/>
  <c r="AT85" i="12" s="1"/>
  <c r="AU85" i="12" s="1"/>
  <c r="AV85" i="12" s="1"/>
  <c r="AW85" i="12" s="1"/>
  <c r="AX85" i="12" s="1"/>
  <c r="AY85" i="12" s="1"/>
  <c r="AZ85" i="12" s="1"/>
  <c r="BA85" i="12" s="1"/>
  <c r="BB85" i="12" s="1"/>
  <c r="G65" i="12"/>
  <c r="H65" i="12" s="1"/>
  <c r="I65" i="12" s="1"/>
  <c r="G151" i="12"/>
  <c r="H151" i="12" s="1"/>
  <c r="I151" i="12" s="1"/>
  <c r="J151" i="12" s="1"/>
  <c r="K151" i="12" s="1"/>
  <c r="L151" i="12" s="1"/>
  <c r="M151" i="12" s="1"/>
  <c r="N151" i="12" s="1"/>
  <c r="O151" i="12" s="1"/>
  <c r="P151" i="12" s="1"/>
  <c r="Q151" i="12" s="1"/>
  <c r="R151" i="12" s="1"/>
  <c r="S151" i="12" s="1"/>
  <c r="T151" i="12" s="1"/>
  <c r="U151" i="12" s="1"/>
  <c r="V151" i="12" s="1"/>
  <c r="W151" i="12" s="1"/>
  <c r="X151" i="12" s="1"/>
  <c r="Y151" i="12" s="1"/>
  <c r="Z151" i="12" s="1"/>
  <c r="AA151" i="12" s="1"/>
  <c r="AB151" i="12" s="1"/>
  <c r="AC151" i="12" s="1"/>
  <c r="AD151" i="12" s="1"/>
  <c r="AE151" i="12" s="1"/>
  <c r="AF151" i="12" s="1"/>
  <c r="AG151" i="12" s="1"/>
  <c r="AH151" i="12" s="1"/>
  <c r="AI151" i="12" s="1"/>
  <c r="AJ151" i="12" s="1"/>
  <c r="AK151" i="12" s="1"/>
  <c r="AL151" i="12" s="1"/>
  <c r="AM151" i="12" s="1"/>
  <c r="AN151" i="12" s="1"/>
  <c r="AO151" i="12" s="1"/>
  <c r="AP151" i="12" s="1"/>
  <c r="AQ151" i="12" s="1"/>
  <c r="AR151" i="12" s="1"/>
  <c r="AS151" i="12" s="1"/>
  <c r="AT151" i="12" s="1"/>
  <c r="AU151" i="12" s="1"/>
  <c r="AV151" i="12" s="1"/>
  <c r="AW151" i="12" s="1"/>
  <c r="AX151" i="12" s="1"/>
  <c r="AY151" i="12" s="1"/>
  <c r="AZ151" i="12" s="1"/>
  <c r="BA151" i="12" s="1"/>
  <c r="BB151" i="12" s="1"/>
  <c r="G186" i="12"/>
  <c r="H186" i="12" s="1"/>
  <c r="I186" i="12" s="1"/>
  <c r="G177" i="12"/>
  <c r="H177" i="12" s="1"/>
  <c r="I177" i="12" s="1"/>
  <c r="G168" i="12"/>
  <c r="H168" i="12" s="1"/>
  <c r="I168" i="12" s="1"/>
  <c r="F185" i="12"/>
  <c r="G185" i="12" s="1"/>
  <c r="H153" i="12"/>
  <c r="I153" i="12"/>
  <c r="J153" i="12"/>
  <c r="K153" i="12"/>
  <c r="L153" i="12"/>
  <c r="M153" i="12"/>
  <c r="N153" i="12"/>
  <c r="O153" i="12"/>
  <c r="P153" i="12"/>
  <c r="Q153" i="12"/>
  <c r="R153" i="12"/>
  <c r="S153" i="12"/>
  <c r="T153" i="12"/>
  <c r="U153" i="12"/>
  <c r="V153" i="12"/>
  <c r="W153" i="12"/>
  <c r="X153" i="12"/>
  <c r="Y153" i="12"/>
  <c r="Z153" i="12"/>
  <c r="AA153" i="12"/>
  <c r="AB153" i="12"/>
  <c r="AC153" i="12"/>
  <c r="AD153" i="12"/>
  <c r="AE153" i="12"/>
  <c r="AF153" i="12"/>
  <c r="AG153" i="12"/>
  <c r="AH153" i="12"/>
  <c r="AI153" i="12"/>
  <c r="AJ153" i="12"/>
  <c r="AK153" i="12"/>
  <c r="AL153" i="12"/>
  <c r="AM153" i="12"/>
  <c r="AN153" i="12"/>
  <c r="AO153" i="12"/>
  <c r="AP153" i="12"/>
  <c r="AQ153" i="12"/>
  <c r="AR153" i="12"/>
  <c r="AS153" i="12"/>
  <c r="AT153" i="12"/>
  <c r="AU153" i="12"/>
  <c r="AV153" i="12"/>
  <c r="AW153" i="12"/>
  <c r="AX153" i="12"/>
  <c r="AY153" i="12"/>
  <c r="AZ153" i="12"/>
  <c r="BA153" i="12"/>
  <c r="BB153" i="12"/>
  <c r="G134" i="12"/>
  <c r="H134" i="12" s="1"/>
  <c r="I134" i="12" s="1"/>
  <c r="J134" i="12" s="1"/>
  <c r="K134" i="12" s="1"/>
  <c r="L134" i="12" s="1"/>
  <c r="M134" i="12" s="1"/>
  <c r="N134" i="12" s="1"/>
  <c r="O134" i="12" s="1"/>
  <c r="P134" i="12" s="1"/>
  <c r="Q134" i="12" s="1"/>
  <c r="R134" i="12" s="1"/>
  <c r="S134" i="12" s="1"/>
  <c r="T134" i="12" s="1"/>
  <c r="U134" i="12" s="1"/>
  <c r="V134" i="12" s="1"/>
  <c r="W134" i="12" s="1"/>
  <c r="X134" i="12" s="1"/>
  <c r="Y134" i="12" s="1"/>
  <c r="Z134" i="12" s="1"/>
  <c r="AA134" i="12" s="1"/>
  <c r="AB134" i="12" s="1"/>
  <c r="AC134" i="12" s="1"/>
  <c r="AD134" i="12" s="1"/>
  <c r="AE134" i="12" s="1"/>
  <c r="AF134" i="12" s="1"/>
  <c r="AG134" i="12" s="1"/>
  <c r="AH134" i="12" s="1"/>
  <c r="AI134" i="12" s="1"/>
  <c r="AJ134" i="12" s="1"/>
  <c r="AK134" i="12" s="1"/>
  <c r="AL134" i="12" s="1"/>
  <c r="AM134" i="12" s="1"/>
  <c r="AN134" i="12" s="1"/>
  <c r="AO134" i="12" s="1"/>
  <c r="AP134" i="12" s="1"/>
  <c r="AQ134" i="12" s="1"/>
  <c r="AR134" i="12" s="1"/>
  <c r="AS134" i="12" s="1"/>
  <c r="AT134" i="12" s="1"/>
  <c r="AU134" i="12" s="1"/>
  <c r="AV134" i="12" s="1"/>
  <c r="AW134" i="12" s="1"/>
  <c r="AX134" i="12" s="1"/>
  <c r="AY134" i="12" s="1"/>
  <c r="AZ134" i="12" s="1"/>
  <c r="BA134" i="12" s="1"/>
  <c r="BB134" i="12" s="1"/>
  <c r="G141" i="12"/>
  <c r="H141" i="12" s="1"/>
  <c r="I141" i="12" s="1"/>
  <c r="J141" i="12" s="1"/>
  <c r="K141" i="12" s="1"/>
  <c r="L141" i="12" s="1"/>
  <c r="M141" i="12" s="1"/>
  <c r="N141" i="12" s="1"/>
  <c r="O141" i="12" s="1"/>
  <c r="P141" i="12" s="1"/>
  <c r="Q141" i="12" s="1"/>
  <c r="R141" i="12" s="1"/>
  <c r="S141" i="12" s="1"/>
  <c r="T141" i="12" s="1"/>
  <c r="U141" i="12" s="1"/>
  <c r="V141" i="12" s="1"/>
  <c r="W141" i="12" s="1"/>
  <c r="X141" i="12" s="1"/>
  <c r="Y141" i="12" s="1"/>
  <c r="Z141" i="12" s="1"/>
  <c r="AA141" i="12" s="1"/>
  <c r="AB141" i="12" s="1"/>
  <c r="AC141" i="12" s="1"/>
  <c r="AD141" i="12" s="1"/>
  <c r="AE141" i="12" s="1"/>
  <c r="AF141" i="12" s="1"/>
  <c r="AG141" i="12" s="1"/>
  <c r="AH141" i="12" s="1"/>
  <c r="AI141" i="12" s="1"/>
  <c r="AJ141" i="12" s="1"/>
  <c r="AK141" i="12" s="1"/>
  <c r="AL141" i="12" s="1"/>
  <c r="AM141" i="12" s="1"/>
  <c r="AN141" i="12" s="1"/>
  <c r="AO141" i="12" s="1"/>
  <c r="AP141" i="12" s="1"/>
  <c r="AQ141" i="12" s="1"/>
  <c r="AR141" i="12" s="1"/>
  <c r="AS141" i="12" s="1"/>
  <c r="AT141" i="12" s="1"/>
  <c r="AU141" i="12" s="1"/>
  <c r="AV141" i="12" s="1"/>
  <c r="AW141" i="12" s="1"/>
  <c r="AX141" i="12" s="1"/>
  <c r="AY141" i="12" s="1"/>
  <c r="AZ141" i="12" s="1"/>
  <c r="BA141" i="12" s="1"/>
  <c r="BB141" i="12" s="1"/>
  <c r="G115" i="12"/>
  <c r="H115" i="12" s="1"/>
  <c r="I115" i="12" s="1"/>
  <c r="J115" i="12" s="1"/>
  <c r="K115" i="12" s="1"/>
  <c r="L115" i="12" s="1"/>
  <c r="G110" i="12"/>
  <c r="H110" i="12" s="1"/>
  <c r="I110" i="12" s="1"/>
  <c r="G101" i="12"/>
  <c r="H101" i="12" s="1"/>
  <c r="I101" i="12" s="1"/>
  <c r="J101" i="12" s="1"/>
  <c r="K101" i="12" s="1"/>
  <c r="L101" i="12" s="1"/>
  <c r="G92" i="12"/>
  <c r="H92" i="12" s="1"/>
  <c r="I92" i="12" s="1"/>
  <c r="J92" i="12" s="1"/>
  <c r="K92" i="12" s="1"/>
  <c r="L92" i="12" s="1"/>
  <c r="M92" i="12" s="1"/>
  <c r="N92" i="12" s="1"/>
  <c r="O92" i="12" s="1"/>
  <c r="P92" i="12" s="1"/>
  <c r="Q92" i="12" s="1"/>
  <c r="R92" i="12" s="1"/>
  <c r="S92" i="12" s="1"/>
  <c r="T92" i="12" s="1"/>
  <c r="U92" i="12" s="1"/>
  <c r="V92" i="12" s="1"/>
  <c r="W92" i="12" s="1"/>
  <c r="X92" i="12" s="1"/>
  <c r="Y92" i="12" s="1"/>
  <c r="Z92" i="12" s="1"/>
  <c r="AA92" i="12" s="1"/>
  <c r="AB92" i="12" s="1"/>
  <c r="AC92" i="12" s="1"/>
  <c r="AD92" i="12" s="1"/>
  <c r="AE92" i="12" s="1"/>
  <c r="AF92" i="12" s="1"/>
  <c r="AG92" i="12" s="1"/>
  <c r="AH92" i="12" s="1"/>
  <c r="AI92" i="12" s="1"/>
  <c r="AJ92" i="12" s="1"/>
  <c r="AK92" i="12" s="1"/>
  <c r="AL92" i="12" s="1"/>
  <c r="AM92" i="12" s="1"/>
  <c r="AN92" i="12" s="1"/>
  <c r="AO92" i="12" s="1"/>
  <c r="AP92" i="12" s="1"/>
  <c r="AQ92" i="12" s="1"/>
  <c r="AR92" i="12" s="1"/>
  <c r="AS92" i="12" s="1"/>
  <c r="AT92" i="12" s="1"/>
  <c r="AU92" i="12" s="1"/>
  <c r="AV92" i="12" s="1"/>
  <c r="AW92" i="12" s="1"/>
  <c r="AX92" i="12" s="1"/>
  <c r="AY92" i="12" s="1"/>
  <c r="AZ92" i="12" s="1"/>
  <c r="BA92" i="12" s="1"/>
  <c r="BB92" i="12" s="1"/>
  <c r="AN128" i="12"/>
  <c r="AN132" i="12" s="1"/>
  <c r="AN149" i="12" s="1"/>
  <c r="AO128" i="12"/>
  <c r="AO132" i="12" s="1"/>
  <c r="AP128" i="12"/>
  <c r="AP132" i="12" s="1"/>
  <c r="AQ128" i="12"/>
  <c r="AQ132" i="12" s="1"/>
  <c r="AR128" i="12"/>
  <c r="AR132" i="12" s="1"/>
  <c r="AS128" i="12"/>
  <c r="AS132" i="12" s="1"/>
  <c r="AS162" i="12" s="1"/>
  <c r="AT128" i="12"/>
  <c r="AT132" i="12" s="1"/>
  <c r="AU128" i="12"/>
  <c r="AU132" i="12" s="1"/>
  <c r="AV128" i="12"/>
  <c r="AV132" i="12" s="1"/>
  <c r="AV149" i="12" s="1"/>
  <c r="AW128" i="12"/>
  <c r="AW132" i="12" s="1"/>
  <c r="AW162" i="12" s="1"/>
  <c r="AX128" i="12"/>
  <c r="AX132" i="12" s="1"/>
  <c r="AY128" i="12"/>
  <c r="AY132" i="12" s="1"/>
  <c r="AZ128" i="12"/>
  <c r="AZ165" i="12" s="1"/>
  <c r="AZ18" i="1" s="1"/>
  <c r="BA128" i="12"/>
  <c r="BA132" i="12" s="1"/>
  <c r="BB128" i="12"/>
  <c r="BB132" i="12" s="1"/>
  <c r="AN170" i="12"/>
  <c r="AN179" i="12" s="1"/>
  <c r="AO170" i="12"/>
  <c r="AO179" i="12" s="1"/>
  <c r="AP170" i="12"/>
  <c r="AP179" i="12" s="1"/>
  <c r="AQ170" i="12"/>
  <c r="AQ179" i="12" s="1"/>
  <c r="AR170" i="12"/>
  <c r="AR179" i="12" s="1"/>
  <c r="AS170" i="12"/>
  <c r="AS179" i="12" s="1"/>
  <c r="AT170" i="12"/>
  <c r="AT179" i="12" s="1"/>
  <c r="AU170" i="12"/>
  <c r="AU193" i="12" s="1"/>
  <c r="AV170" i="12"/>
  <c r="AV179" i="12" s="1"/>
  <c r="AW170" i="12"/>
  <c r="AW179" i="12" s="1"/>
  <c r="AX170" i="12"/>
  <c r="AX179" i="12" s="1"/>
  <c r="AY170" i="12"/>
  <c r="AY179" i="12" s="1"/>
  <c r="AZ170" i="12"/>
  <c r="AZ179" i="12" s="1"/>
  <c r="BA170" i="12"/>
  <c r="BA179" i="12" s="1"/>
  <c r="BB170" i="12"/>
  <c r="BB179" i="12" s="1"/>
  <c r="AN171" i="12"/>
  <c r="AN180" i="12" s="1"/>
  <c r="AO171" i="12"/>
  <c r="AO180" i="12" s="1"/>
  <c r="AP171" i="12"/>
  <c r="AP180" i="12" s="1"/>
  <c r="AQ171" i="12"/>
  <c r="AQ180" i="12" s="1"/>
  <c r="AR171" i="12"/>
  <c r="AR194" i="12" s="1"/>
  <c r="AS171" i="12"/>
  <c r="AS180" i="12" s="1"/>
  <c r="AT171" i="12"/>
  <c r="AT180" i="12" s="1"/>
  <c r="AU171" i="12"/>
  <c r="AU180" i="12" s="1"/>
  <c r="AV171" i="12"/>
  <c r="AV194" i="12" s="1"/>
  <c r="AW171" i="12"/>
  <c r="AW194" i="12" s="1"/>
  <c r="AX171" i="12"/>
  <c r="AX194" i="12" s="1"/>
  <c r="AY171" i="12"/>
  <c r="AY180" i="12" s="1"/>
  <c r="AZ171" i="12"/>
  <c r="AZ180" i="12" s="1"/>
  <c r="BA171" i="12"/>
  <c r="BA194" i="12" s="1"/>
  <c r="BB171" i="12"/>
  <c r="BB180" i="12" s="1"/>
  <c r="AN195" i="12"/>
  <c r="AO195" i="12"/>
  <c r="AP195" i="12"/>
  <c r="AQ195" i="12"/>
  <c r="AR195" i="12"/>
  <c r="AS195" i="12"/>
  <c r="AT195" i="12"/>
  <c r="AU195" i="12"/>
  <c r="AV195" i="12"/>
  <c r="AW195" i="12"/>
  <c r="AX195" i="12"/>
  <c r="AY195" i="12"/>
  <c r="AZ195" i="12"/>
  <c r="BA195" i="12"/>
  <c r="BB195" i="12"/>
  <c r="AA128" i="12"/>
  <c r="AA132" i="12" s="1"/>
  <c r="AA162" i="12" s="1"/>
  <c r="AB128" i="12"/>
  <c r="AB132" i="12" s="1"/>
  <c r="AC128" i="12"/>
  <c r="AD128" i="12"/>
  <c r="AD132" i="12" s="1"/>
  <c r="AE128" i="12"/>
  <c r="AE132" i="12" s="1"/>
  <c r="AF128" i="12"/>
  <c r="AF132" i="12" s="1"/>
  <c r="AG128" i="12"/>
  <c r="AG132" i="12" s="1"/>
  <c r="AH128" i="12"/>
  <c r="AH132" i="12" s="1"/>
  <c r="AI128" i="12"/>
  <c r="AI132" i="12" s="1"/>
  <c r="AJ128" i="12"/>
  <c r="AJ132" i="12" s="1"/>
  <c r="AJ162" i="12" s="1"/>
  <c r="AK128" i="12"/>
  <c r="AK132" i="12" s="1"/>
  <c r="AL128" i="12"/>
  <c r="AL132" i="12" s="1"/>
  <c r="AM128" i="12"/>
  <c r="AM132" i="12" s="1"/>
  <c r="U170" i="12"/>
  <c r="U179" i="12" s="1"/>
  <c r="V170" i="12"/>
  <c r="V179" i="12" s="1"/>
  <c r="W170" i="12"/>
  <c r="W193" i="12" s="1"/>
  <c r="X170" i="12"/>
  <c r="X179" i="12" s="1"/>
  <c r="Y170" i="12"/>
  <c r="Y193" i="12" s="1"/>
  <c r="Z170" i="12"/>
  <c r="Z179" i="12" s="1"/>
  <c r="AA170" i="12"/>
  <c r="AA179" i="12" s="1"/>
  <c r="AB170" i="12"/>
  <c r="AB193" i="12" s="1"/>
  <c r="AC170" i="12"/>
  <c r="AD170" i="12"/>
  <c r="AD179" i="12" s="1"/>
  <c r="AE170" i="12"/>
  <c r="AE179" i="12" s="1"/>
  <c r="AF170" i="12"/>
  <c r="AF179" i="12" s="1"/>
  <c r="AG170" i="12"/>
  <c r="AG179" i="12" s="1"/>
  <c r="AH170" i="12"/>
  <c r="AH193" i="12" s="1"/>
  <c r="AI170" i="12"/>
  <c r="AI193" i="12" s="1"/>
  <c r="AJ170" i="12"/>
  <c r="AJ179" i="12" s="1"/>
  <c r="AK170" i="12"/>
  <c r="AL170" i="12"/>
  <c r="AL193" i="12" s="1"/>
  <c r="AM170" i="12"/>
  <c r="AM179" i="12" s="1"/>
  <c r="U171" i="12"/>
  <c r="U194" i="12" s="1"/>
  <c r="V171" i="12"/>
  <c r="V194" i="12" s="1"/>
  <c r="W171" i="12"/>
  <c r="W180" i="12" s="1"/>
  <c r="X171" i="12"/>
  <c r="X180" i="12" s="1"/>
  <c r="Y171" i="12"/>
  <c r="Y180" i="12" s="1"/>
  <c r="Z171" i="12"/>
  <c r="Z194" i="12" s="1"/>
  <c r="AA171" i="12"/>
  <c r="AA194" i="12" s="1"/>
  <c r="AB171" i="12"/>
  <c r="AB194" i="12" s="1"/>
  <c r="AC171" i="12"/>
  <c r="AC194" i="12" s="1"/>
  <c r="AD171" i="12"/>
  <c r="AD194" i="12" s="1"/>
  <c r="AE171" i="12"/>
  <c r="AE194" i="12" s="1"/>
  <c r="AF171" i="12"/>
  <c r="AF180" i="12" s="1"/>
  <c r="AG171" i="12"/>
  <c r="AG194" i="12" s="1"/>
  <c r="AH171" i="12"/>
  <c r="AH194" i="12" s="1"/>
  <c r="AI171" i="12"/>
  <c r="AI194" i="12" s="1"/>
  <c r="AJ171" i="12"/>
  <c r="AJ194" i="12" s="1"/>
  <c r="AK171" i="12"/>
  <c r="AK180" i="12" s="1"/>
  <c r="AL171" i="12"/>
  <c r="AL194" i="12" s="1"/>
  <c r="AM171" i="12"/>
  <c r="AM180" i="12" s="1"/>
  <c r="U195" i="12"/>
  <c r="V195" i="12"/>
  <c r="W195" i="12"/>
  <c r="X195" i="12"/>
  <c r="Y195" i="12"/>
  <c r="Z195" i="12"/>
  <c r="AA195" i="12"/>
  <c r="AB195" i="12"/>
  <c r="AC195" i="12"/>
  <c r="AD195" i="12"/>
  <c r="AE195" i="12"/>
  <c r="AF195" i="12"/>
  <c r="AG195" i="12"/>
  <c r="AH195" i="12"/>
  <c r="AI195" i="12"/>
  <c r="AJ195" i="12"/>
  <c r="AK195" i="12"/>
  <c r="AL195" i="12"/>
  <c r="AM195" i="12"/>
  <c r="G136" i="12"/>
  <c r="G153" i="12" s="1"/>
  <c r="G170" i="12"/>
  <c r="G193" i="12" s="1"/>
  <c r="H170" i="12"/>
  <c r="H193" i="12" s="1"/>
  <c r="I170" i="12"/>
  <c r="I179" i="12" s="1"/>
  <c r="J170" i="12"/>
  <c r="J179" i="12" s="1"/>
  <c r="K170" i="12"/>
  <c r="K179" i="12" s="1"/>
  <c r="L170" i="12"/>
  <c r="M170" i="12"/>
  <c r="M179" i="12" s="1"/>
  <c r="N170" i="12"/>
  <c r="N179" i="12" s="1"/>
  <c r="O170" i="12"/>
  <c r="O179" i="12" s="1"/>
  <c r="P170" i="12"/>
  <c r="P179" i="12" s="1"/>
  <c r="Q170" i="12"/>
  <c r="Q179" i="12" s="1"/>
  <c r="R170" i="12"/>
  <c r="R193" i="12" s="1"/>
  <c r="S170" i="12"/>
  <c r="S193" i="12" s="1"/>
  <c r="T170" i="12"/>
  <c r="T193" i="12" s="1"/>
  <c r="G171" i="12"/>
  <c r="G194" i="12" s="1"/>
  <c r="H171" i="12"/>
  <c r="H194" i="12" s="1"/>
  <c r="I171" i="12"/>
  <c r="I180" i="12" s="1"/>
  <c r="J171" i="12"/>
  <c r="K171" i="12"/>
  <c r="K180" i="12" s="1"/>
  <c r="L171" i="12"/>
  <c r="L180" i="12" s="1"/>
  <c r="M171" i="12"/>
  <c r="M180" i="12" s="1"/>
  <c r="N171" i="12"/>
  <c r="N180" i="12" s="1"/>
  <c r="O171" i="12"/>
  <c r="O194" i="12" s="1"/>
  <c r="P171" i="12"/>
  <c r="P180" i="12" s="1"/>
  <c r="Q171" i="12"/>
  <c r="Q194" i="12" s="1"/>
  <c r="R171" i="12"/>
  <c r="R194" i="12" s="1"/>
  <c r="S171" i="12"/>
  <c r="S194" i="12" s="1"/>
  <c r="T171" i="12"/>
  <c r="T194" i="12" s="1"/>
  <c r="G195" i="12"/>
  <c r="H195" i="12"/>
  <c r="I195" i="12"/>
  <c r="J195" i="12"/>
  <c r="K195" i="12"/>
  <c r="L195" i="12"/>
  <c r="M195" i="12"/>
  <c r="N195" i="12"/>
  <c r="O195" i="12"/>
  <c r="P195" i="12"/>
  <c r="Q195" i="12"/>
  <c r="R195" i="12"/>
  <c r="S195" i="12"/>
  <c r="T195" i="12"/>
  <c r="G128" i="12"/>
  <c r="H128" i="12" s="1"/>
  <c r="H129" i="12" s="1"/>
  <c r="F195" i="12"/>
  <c r="F181" i="12"/>
  <c r="F172" i="12"/>
  <c r="F171" i="12"/>
  <c r="F180" i="12" s="1"/>
  <c r="F170" i="12"/>
  <c r="F179" i="12" s="1"/>
  <c r="F158" i="12"/>
  <c r="F154" i="12"/>
  <c r="F136" i="12"/>
  <c r="F153" i="12" s="1"/>
  <c r="F82" i="12"/>
  <c r="F119" i="12"/>
  <c r="G119" i="12" s="1"/>
  <c r="H119" i="12" s="1"/>
  <c r="I119" i="12" s="1"/>
  <c r="F109" i="12"/>
  <c r="F96" i="12"/>
  <c r="G96" i="12" s="1"/>
  <c r="H96" i="12" s="1"/>
  <c r="I96" i="12" s="1"/>
  <c r="J96" i="12" s="1"/>
  <c r="K96" i="12" s="1"/>
  <c r="L96" i="12" s="1"/>
  <c r="M96" i="12" s="1"/>
  <c r="N96" i="12" s="1"/>
  <c r="O96" i="12" s="1"/>
  <c r="P96" i="12" s="1"/>
  <c r="Q96" i="12" s="1"/>
  <c r="R96" i="12" s="1"/>
  <c r="F105" i="12"/>
  <c r="G105" i="12" s="1"/>
  <c r="H105" i="12" s="1"/>
  <c r="I105" i="12" s="1"/>
  <c r="J105" i="12" s="1"/>
  <c r="K105" i="12" s="1"/>
  <c r="L105" i="12" s="1"/>
  <c r="M105" i="12" s="1"/>
  <c r="F95" i="12"/>
  <c r="F104" i="12" s="1"/>
  <c r="F94" i="12"/>
  <c r="F103" i="12" s="1"/>
  <c r="F90" i="12"/>
  <c r="D125" i="12"/>
  <c r="D49" i="12"/>
  <c r="G3" i="12"/>
  <c r="G24" i="12" s="1"/>
  <c r="BM134" i="12" l="1"/>
  <c r="BJ181" i="12"/>
  <c r="BJ182" i="12" s="1"/>
  <c r="BK177" i="12"/>
  <c r="BH155" i="12"/>
  <c r="BI138" i="12"/>
  <c r="BI156" i="12"/>
  <c r="BJ139" i="12"/>
  <c r="BG187" i="12"/>
  <c r="BH185" i="12"/>
  <c r="BG169" i="12"/>
  <c r="BG174" i="12" s="1"/>
  <c r="BG176" i="12"/>
  <c r="BG178" i="12" s="1"/>
  <c r="BG183" i="12" s="1"/>
  <c r="BJ172" i="12"/>
  <c r="BJ173" i="12" s="1"/>
  <c r="BK168" i="12"/>
  <c r="BJ140" i="12"/>
  <c r="BI157" i="12"/>
  <c r="BI141" i="12"/>
  <c r="BH158" i="12"/>
  <c r="BI65" i="12"/>
  <c r="BH82" i="12"/>
  <c r="BJ119" i="12"/>
  <c r="BK115" i="12"/>
  <c r="BI166" i="12"/>
  <c r="BH167" i="12"/>
  <c r="BH189" i="12"/>
  <c r="BH190" i="12" s="1"/>
  <c r="BH192" i="12" s="1"/>
  <c r="BH197" i="12" s="1"/>
  <c r="CC22" i="1"/>
  <c r="BH22" i="1"/>
  <c r="G20" i="12"/>
  <c r="G26" i="12"/>
  <c r="G137" i="12" s="1"/>
  <c r="G154" i="12" s="1"/>
  <c r="G21" i="12"/>
  <c r="H3" i="12"/>
  <c r="G166" i="12"/>
  <c r="G167" i="12" s="1"/>
  <c r="F167" i="12"/>
  <c r="G172" i="12"/>
  <c r="G173" i="12" s="1"/>
  <c r="AU129" i="12"/>
  <c r="AU130" i="12" s="1"/>
  <c r="H130" i="12"/>
  <c r="F129" i="12"/>
  <c r="F130" i="12" s="1"/>
  <c r="AI129" i="12"/>
  <c r="AI130" i="12" s="1"/>
  <c r="AA129" i="12"/>
  <c r="BB129" i="12"/>
  <c r="AT129" i="12"/>
  <c r="AJ129" i="12"/>
  <c r="AJ130" i="12" s="1"/>
  <c r="AH129" i="12"/>
  <c r="BA129" i="12"/>
  <c r="BA130" i="12" s="1"/>
  <c r="AS129" i="12"/>
  <c r="AS130" i="12" s="1"/>
  <c r="AG129" i="12"/>
  <c r="AZ129" i="12"/>
  <c r="AR129" i="12"/>
  <c r="AB129" i="12"/>
  <c r="AB130" i="12" s="1"/>
  <c r="G129" i="12"/>
  <c r="G132" i="12" s="1"/>
  <c r="G149" i="12" s="1"/>
  <c r="AF129" i="12"/>
  <c r="AY129" i="12"/>
  <c r="AQ129" i="12"/>
  <c r="AX193" i="12"/>
  <c r="AX196" i="12" s="1"/>
  <c r="AM129" i="12"/>
  <c r="AE129" i="12"/>
  <c r="AX129" i="12"/>
  <c r="AP129" i="12"/>
  <c r="AL129" i="12"/>
  <c r="AD129" i="12"/>
  <c r="AW129" i="12"/>
  <c r="AO129" i="12"/>
  <c r="AK129" i="12"/>
  <c r="AC129" i="12"/>
  <c r="AV129" i="12"/>
  <c r="AN129" i="12"/>
  <c r="AK165" i="12"/>
  <c r="AK18" i="1" s="1"/>
  <c r="AN194" i="12"/>
  <c r="AQ193" i="12"/>
  <c r="K194" i="12"/>
  <c r="O193" i="12"/>
  <c r="O196" i="12" s="1"/>
  <c r="AA180" i="12"/>
  <c r="F91" i="12"/>
  <c r="F93" i="12" s="1"/>
  <c r="AV180" i="12"/>
  <c r="G181" i="12"/>
  <c r="AE180" i="12"/>
  <c r="AD165" i="12"/>
  <c r="AD18" i="1" s="1"/>
  <c r="Y194" i="12"/>
  <c r="Y196" i="12" s="1"/>
  <c r="AV162" i="12"/>
  <c r="AB180" i="12"/>
  <c r="AN165" i="12"/>
  <c r="AN18" i="1" s="1"/>
  <c r="AB179" i="12"/>
  <c r="AI165" i="12"/>
  <c r="AI18" i="1" s="1"/>
  <c r="AT194" i="12"/>
  <c r="AE165" i="12"/>
  <c r="AE18" i="1" s="1"/>
  <c r="AM193" i="12"/>
  <c r="W179" i="12"/>
  <c r="AB196" i="12"/>
  <c r="AL165" i="12"/>
  <c r="AL18" i="1" s="1"/>
  <c r="AW193" i="12"/>
  <c r="AW196" i="12" s="1"/>
  <c r="AN162" i="12"/>
  <c r="H181" i="12"/>
  <c r="G158" i="12"/>
  <c r="AE193" i="12"/>
  <c r="AE196" i="12" s="1"/>
  <c r="AJ180" i="12"/>
  <c r="H172" i="12"/>
  <c r="H173" i="12" s="1"/>
  <c r="AF165" i="12"/>
  <c r="AF18" i="1" s="1"/>
  <c r="G82" i="12"/>
  <c r="BB194" i="12"/>
  <c r="AO193" i="12"/>
  <c r="BB165" i="12"/>
  <c r="BB18" i="1" s="1"/>
  <c r="AH179" i="12"/>
  <c r="BB193" i="12"/>
  <c r="AY165" i="12"/>
  <c r="AY18" i="1" s="1"/>
  <c r="Q180" i="12"/>
  <c r="AC165" i="12"/>
  <c r="AC18" i="1" s="1"/>
  <c r="BA193" i="12"/>
  <c r="BA196" i="12" s="1"/>
  <c r="AV165" i="12"/>
  <c r="AV18" i="1" s="1"/>
  <c r="AF194" i="12"/>
  <c r="M193" i="12"/>
  <c r="O180" i="12"/>
  <c r="Z193" i="12"/>
  <c r="Z196" i="12" s="1"/>
  <c r="AA165" i="12"/>
  <c r="AA18" i="1" s="1"/>
  <c r="AT165" i="12"/>
  <c r="AT18" i="1" s="1"/>
  <c r="X194" i="12"/>
  <c r="AI179" i="12"/>
  <c r="G196" i="12"/>
  <c r="R179" i="12"/>
  <c r="AZ194" i="12"/>
  <c r="H179" i="12"/>
  <c r="AQ194" i="12"/>
  <c r="BA165" i="12"/>
  <c r="BA18" i="1" s="1"/>
  <c r="R180" i="12"/>
  <c r="AL179" i="12"/>
  <c r="AT193" i="12"/>
  <c r="U180" i="12"/>
  <c r="AO194" i="12"/>
  <c r="F187" i="12"/>
  <c r="F139" i="12" s="1"/>
  <c r="F156" i="12" s="1"/>
  <c r="AI180" i="12"/>
  <c r="AJ165" i="12"/>
  <c r="AJ18" i="1" s="1"/>
  <c r="AU165" i="12"/>
  <c r="AU18" i="1" s="1"/>
  <c r="V193" i="12"/>
  <c r="V196" i="12" s="1"/>
  <c r="AB165" i="12"/>
  <c r="AB18" i="1" s="1"/>
  <c r="AG180" i="12"/>
  <c r="AY194" i="12"/>
  <c r="AP193" i="12"/>
  <c r="AS165" i="12"/>
  <c r="AS18" i="1" s="1"/>
  <c r="P193" i="12"/>
  <c r="AD193" i="12"/>
  <c r="AD196" i="12" s="1"/>
  <c r="AU194" i="12"/>
  <c r="AU196" i="12" s="1"/>
  <c r="AQ165" i="12"/>
  <c r="AQ18" i="1" s="1"/>
  <c r="N194" i="12"/>
  <c r="S196" i="12"/>
  <c r="AM194" i="12"/>
  <c r="W194" i="12"/>
  <c r="W196" i="12" s="1"/>
  <c r="AO165" i="12"/>
  <c r="AO18" i="1" s="1"/>
  <c r="AW149" i="12"/>
  <c r="T196" i="12"/>
  <c r="T179" i="12"/>
  <c r="AW165" i="12"/>
  <c r="AW18" i="1" s="1"/>
  <c r="H196" i="12"/>
  <c r="H82" i="12"/>
  <c r="Q193" i="12"/>
  <c r="Q196" i="12" s="1"/>
  <c r="AM165" i="12"/>
  <c r="AM18" i="1" s="1"/>
  <c r="AF193" i="12"/>
  <c r="AC180" i="12"/>
  <c r="S179" i="12"/>
  <c r="AK194" i="12"/>
  <c r="AP165" i="12"/>
  <c r="AP18" i="1" s="1"/>
  <c r="G179" i="12"/>
  <c r="AV193" i="12"/>
  <c r="AV196" i="12" s="1"/>
  <c r="BA180" i="12"/>
  <c r="AX165" i="12"/>
  <c r="AX18" i="1" s="1"/>
  <c r="S180" i="12"/>
  <c r="AA193" i="12"/>
  <c r="AA196" i="12" s="1"/>
  <c r="AH165" i="12"/>
  <c r="AH18" i="1" s="1"/>
  <c r="AW180" i="12"/>
  <c r="L194" i="12"/>
  <c r="AU162" i="12"/>
  <c r="AU149" i="12"/>
  <c r="AI162" i="12"/>
  <c r="AI149" i="12"/>
  <c r="H185" i="12"/>
  <c r="G187" i="12"/>
  <c r="S96" i="12"/>
  <c r="T96" i="12" s="1"/>
  <c r="U96" i="12" s="1"/>
  <c r="V96" i="12" s="1"/>
  <c r="W96" i="12" s="1"/>
  <c r="X96" i="12" s="1"/>
  <c r="Y96" i="12" s="1"/>
  <c r="Z96" i="12" s="1"/>
  <c r="AA96" i="12" s="1"/>
  <c r="AB96" i="12" s="1"/>
  <c r="AC96" i="12" s="1"/>
  <c r="AD96" i="12" s="1"/>
  <c r="AE96" i="12" s="1"/>
  <c r="AF96" i="12" s="1"/>
  <c r="AG96" i="12" s="1"/>
  <c r="AH96" i="12" s="1"/>
  <c r="AI96" i="12" s="1"/>
  <c r="AJ96" i="12" s="1"/>
  <c r="AK96" i="12" s="1"/>
  <c r="AL96" i="12" s="1"/>
  <c r="AM96" i="12" s="1"/>
  <c r="AN96" i="12" s="1"/>
  <c r="AO96" i="12" s="1"/>
  <c r="AP96" i="12" s="1"/>
  <c r="AQ96" i="12" s="1"/>
  <c r="AR96" i="12" s="1"/>
  <c r="AS96" i="12" s="1"/>
  <c r="AT96" i="12" s="1"/>
  <c r="AU96" i="12" s="1"/>
  <c r="AV96" i="12" s="1"/>
  <c r="AW96" i="12" s="1"/>
  <c r="AX96" i="12" s="1"/>
  <c r="AY96" i="12" s="1"/>
  <c r="AZ96" i="12" s="1"/>
  <c r="BA96" i="12" s="1"/>
  <c r="BB96" i="12" s="1"/>
  <c r="AM149" i="12"/>
  <c r="AM162" i="12"/>
  <c r="AE162" i="12"/>
  <c r="AE149" i="12"/>
  <c r="AZ132" i="12"/>
  <c r="AZ149" i="12" s="1"/>
  <c r="H132" i="12"/>
  <c r="H149" i="12" s="1"/>
  <c r="H180" i="12"/>
  <c r="H158" i="12"/>
  <c r="T180" i="12"/>
  <c r="AP194" i="12"/>
  <c r="AR180" i="12"/>
  <c r="AG165" i="12"/>
  <c r="AG18" i="1" s="1"/>
  <c r="P194" i="12"/>
  <c r="AL196" i="12"/>
  <c r="AL180" i="12"/>
  <c r="AC132" i="12"/>
  <c r="AC149" i="12" s="1"/>
  <c r="N193" i="12"/>
  <c r="R196" i="12"/>
  <c r="Z180" i="12"/>
  <c r="M194" i="12"/>
  <c r="AJ149" i="12"/>
  <c r="G180" i="12"/>
  <c r="J65" i="12"/>
  <c r="I82" i="12"/>
  <c r="AS149" i="12"/>
  <c r="J186" i="12"/>
  <c r="J177" i="12"/>
  <c r="I181" i="12"/>
  <c r="I182" i="12" s="1"/>
  <c r="I172" i="12"/>
  <c r="I173" i="12" s="1"/>
  <c r="J168" i="12"/>
  <c r="AA149" i="12"/>
  <c r="AL162" i="12"/>
  <c r="AL149" i="12"/>
  <c r="AT149" i="12"/>
  <c r="I158" i="12"/>
  <c r="J119" i="12"/>
  <c r="M115" i="12"/>
  <c r="J110" i="12"/>
  <c r="M101" i="12"/>
  <c r="N105" i="12"/>
  <c r="AY162" i="12"/>
  <c r="AY149" i="12"/>
  <c r="AX162" i="12"/>
  <c r="AX149" i="12"/>
  <c r="BB162" i="12"/>
  <c r="BB149" i="12"/>
  <c r="AP162" i="12"/>
  <c r="AP149" i="12"/>
  <c r="BA162" i="12"/>
  <c r="BA149" i="12"/>
  <c r="AO162" i="12"/>
  <c r="AO149" i="12"/>
  <c r="AQ149" i="12"/>
  <c r="AQ162" i="12"/>
  <c r="AR149" i="12"/>
  <c r="AR162" i="12"/>
  <c r="AS194" i="12"/>
  <c r="AZ193" i="12"/>
  <c r="AN193" i="12"/>
  <c r="AR165" i="12"/>
  <c r="AR18" i="1" s="1"/>
  <c r="AY193" i="12"/>
  <c r="AT162" i="12"/>
  <c r="AU179" i="12"/>
  <c r="AX180" i="12"/>
  <c r="AR193" i="12"/>
  <c r="AR196" i="12" s="1"/>
  <c r="AS193" i="12"/>
  <c r="AD180" i="12"/>
  <c r="AK179" i="12"/>
  <c r="Y179" i="12"/>
  <c r="AG162" i="12"/>
  <c r="AG149" i="12"/>
  <c r="AK193" i="12"/>
  <c r="AJ193" i="12"/>
  <c r="AJ196" i="12" s="1"/>
  <c r="X193" i="12"/>
  <c r="AD149" i="12"/>
  <c r="AD162" i="12"/>
  <c r="AF162" i="12"/>
  <c r="AF149" i="12"/>
  <c r="AH196" i="12"/>
  <c r="AI196" i="12"/>
  <c r="AH162" i="12"/>
  <c r="AH149" i="12"/>
  <c r="AB162" i="12"/>
  <c r="AB149" i="12"/>
  <c r="AG193" i="12"/>
  <c r="AG196" i="12" s="1"/>
  <c r="U193" i="12"/>
  <c r="U196" i="12" s="1"/>
  <c r="AK162" i="12"/>
  <c r="AH180" i="12"/>
  <c r="V180" i="12"/>
  <c r="AC179" i="12"/>
  <c r="AC193" i="12"/>
  <c r="AC196" i="12" s="1"/>
  <c r="AK149" i="12"/>
  <c r="J180" i="12"/>
  <c r="J194" i="12"/>
  <c r="L193" i="12"/>
  <c r="L179" i="12"/>
  <c r="I194" i="12"/>
  <c r="J193" i="12"/>
  <c r="K193" i="12"/>
  <c r="I193" i="12"/>
  <c r="F182" i="12"/>
  <c r="F173" i="12"/>
  <c r="F194" i="12"/>
  <c r="F189" i="12"/>
  <c r="F190" i="12" s="1"/>
  <c r="F192" i="12" s="1"/>
  <c r="F193" i="12"/>
  <c r="F113" i="12"/>
  <c r="F114" i="12" s="1"/>
  <c r="F116" i="12" s="1"/>
  <c r="F117" i="12"/>
  <c r="F118" i="12"/>
  <c r="F106" i="12"/>
  <c r="F97" i="12"/>
  <c r="AC27" i="1"/>
  <c r="E31" i="1"/>
  <c r="D31" i="1"/>
  <c r="BK139" i="12" l="1"/>
  <c r="BJ156" i="12"/>
  <c r="BI82" i="12"/>
  <c r="BJ65" i="12"/>
  <c r="BI185" i="12"/>
  <c r="BH187" i="12"/>
  <c r="BJ138" i="12"/>
  <c r="BI155" i="12"/>
  <c r="BL177" i="12"/>
  <c r="BK181" i="12"/>
  <c r="BK182" i="12" s="1"/>
  <c r="BK140" i="12"/>
  <c r="BJ157" i="12"/>
  <c r="BI167" i="12"/>
  <c r="BJ166" i="12"/>
  <c r="BI189" i="12"/>
  <c r="BI190" i="12" s="1"/>
  <c r="BI192" i="12" s="1"/>
  <c r="BI197" i="12" s="1"/>
  <c r="BK119" i="12"/>
  <c r="BL115" i="12"/>
  <c r="BJ141" i="12"/>
  <c r="BI158" i="12"/>
  <c r="BK172" i="12"/>
  <c r="BK173" i="12" s="1"/>
  <c r="BL168" i="12"/>
  <c r="BN134" i="12"/>
  <c r="BH169" i="12"/>
  <c r="BH174" i="12" s="1"/>
  <c r="BH176" i="12"/>
  <c r="BH178" i="12" s="1"/>
  <c r="BH183" i="12" s="1"/>
  <c r="CD22" i="1"/>
  <c r="BI22" i="1"/>
  <c r="H24" i="12"/>
  <c r="H26" i="12" s="1"/>
  <c r="H166" i="12"/>
  <c r="I166" i="12" s="1"/>
  <c r="G22" i="12"/>
  <c r="H20" i="12"/>
  <c r="H21" i="12"/>
  <c r="I3" i="12"/>
  <c r="AN196" i="12"/>
  <c r="F132" i="12"/>
  <c r="F162" i="12" s="1"/>
  <c r="F100" i="12"/>
  <c r="F102" i="12" s="1"/>
  <c r="X196" i="12"/>
  <c r="AM130" i="12"/>
  <c r="AK130" i="12"/>
  <c r="AL130" i="12"/>
  <c r="P196" i="12"/>
  <c r="BB130" i="12"/>
  <c r="AC130" i="12"/>
  <c r="AP130" i="12"/>
  <c r="I129" i="12"/>
  <c r="AR130" i="12"/>
  <c r="AH130" i="12"/>
  <c r="AF130" i="12"/>
  <c r="AG130" i="12"/>
  <c r="AE130" i="12"/>
  <c r="AZ130" i="12"/>
  <c r="AQ130" i="12"/>
  <c r="G130" i="12"/>
  <c r="AA130" i="12"/>
  <c r="AD130" i="12"/>
  <c r="AN130" i="12"/>
  <c r="AO130" i="12"/>
  <c r="AT130" i="12"/>
  <c r="AV130" i="12"/>
  <c r="AW130" i="12"/>
  <c r="AX130" i="12"/>
  <c r="AY130" i="12"/>
  <c r="L196" i="12"/>
  <c r="AQ196" i="12"/>
  <c r="AT196" i="12"/>
  <c r="AP196" i="12"/>
  <c r="AY196" i="12"/>
  <c r="K196" i="12"/>
  <c r="AZ196" i="12"/>
  <c r="H182" i="12"/>
  <c r="AF196" i="12"/>
  <c r="G139" i="12"/>
  <c r="H139" i="12" s="1"/>
  <c r="I139" i="12" s="1"/>
  <c r="J139" i="12" s="1"/>
  <c r="K139" i="12" s="1"/>
  <c r="L139" i="12" s="1"/>
  <c r="M139" i="12" s="1"/>
  <c r="N139" i="12" s="1"/>
  <c r="O139" i="12" s="1"/>
  <c r="P139" i="12" s="1"/>
  <c r="Q139" i="12" s="1"/>
  <c r="R139" i="12" s="1"/>
  <c r="S139" i="12" s="1"/>
  <c r="T139" i="12" s="1"/>
  <c r="U139" i="12" s="1"/>
  <c r="V139" i="12" s="1"/>
  <c r="W139" i="12" s="1"/>
  <c r="X139" i="12" s="1"/>
  <c r="Y139" i="12" s="1"/>
  <c r="Z139" i="12" s="1"/>
  <c r="AA139" i="12" s="1"/>
  <c r="AB139" i="12" s="1"/>
  <c r="AC139" i="12" s="1"/>
  <c r="AD139" i="12" s="1"/>
  <c r="AE139" i="12" s="1"/>
  <c r="AF139" i="12" s="1"/>
  <c r="AG139" i="12" s="1"/>
  <c r="AH139" i="12" s="1"/>
  <c r="AI139" i="12" s="1"/>
  <c r="AJ139" i="12" s="1"/>
  <c r="AK139" i="12" s="1"/>
  <c r="AL139" i="12" s="1"/>
  <c r="AM139" i="12" s="1"/>
  <c r="AN139" i="12" s="1"/>
  <c r="AO139" i="12" s="1"/>
  <c r="AP139" i="12" s="1"/>
  <c r="AQ139" i="12" s="1"/>
  <c r="AR139" i="12" s="1"/>
  <c r="AS139" i="12" s="1"/>
  <c r="AT139" i="12" s="1"/>
  <c r="AU139" i="12" s="1"/>
  <c r="AV139" i="12" s="1"/>
  <c r="AW139" i="12" s="1"/>
  <c r="AX139" i="12" s="1"/>
  <c r="AY139" i="12" s="1"/>
  <c r="AZ139" i="12" s="1"/>
  <c r="BA139" i="12" s="1"/>
  <c r="BB139" i="12" s="1"/>
  <c r="M196" i="12"/>
  <c r="BB196" i="12"/>
  <c r="AO196" i="12"/>
  <c r="AM196" i="12"/>
  <c r="AK196" i="12"/>
  <c r="AZ162" i="12"/>
  <c r="G182" i="12"/>
  <c r="N196" i="12"/>
  <c r="AC162" i="12"/>
  <c r="G162" i="12"/>
  <c r="I196" i="12"/>
  <c r="H162" i="12"/>
  <c r="J158" i="12"/>
  <c r="J128" i="12"/>
  <c r="I185" i="12"/>
  <c r="H187" i="12"/>
  <c r="K65" i="12"/>
  <c r="J82" i="12"/>
  <c r="K186" i="12"/>
  <c r="J181" i="12"/>
  <c r="J182" i="12" s="1"/>
  <c r="K177" i="12"/>
  <c r="J172" i="12"/>
  <c r="J173" i="12" s="1"/>
  <c r="K168" i="12"/>
  <c r="W158" i="12"/>
  <c r="K158" i="12"/>
  <c r="K119" i="12"/>
  <c r="N115" i="12"/>
  <c r="K110" i="12"/>
  <c r="O105" i="12"/>
  <c r="N101" i="12"/>
  <c r="AS196" i="12"/>
  <c r="J196" i="12"/>
  <c r="F196" i="12"/>
  <c r="F197" i="12" s="1"/>
  <c r="F140" i="12" s="1"/>
  <c r="F120" i="12"/>
  <c r="U35" i="6"/>
  <c r="U34" i="6"/>
  <c r="Q34" i="6"/>
  <c r="U33" i="6"/>
  <c r="Q33" i="6"/>
  <c r="U32" i="6"/>
  <c r="Q32" i="6"/>
  <c r="U31" i="6"/>
  <c r="Q31" i="6"/>
  <c r="U30" i="6"/>
  <c r="Q30" i="6"/>
  <c r="V25" i="6"/>
  <c r="Q11" i="6" s="1"/>
  <c r="Q25" i="6"/>
  <c r="Q10" i="6" s="1"/>
  <c r="W24" i="6"/>
  <c r="S24" i="6"/>
  <c r="W23" i="6"/>
  <c r="S23" i="6"/>
  <c r="W22" i="6"/>
  <c r="S22" i="6"/>
  <c r="W21" i="6"/>
  <c r="S21" i="6"/>
  <c r="W20" i="6"/>
  <c r="S20" i="6"/>
  <c r="W19" i="6"/>
  <c r="S19" i="6"/>
  <c r="S15" i="6"/>
  <c r="S13" i="6"/>
  <c r="F25" i="1" s="1"/>
  <c r="S12" i="6"/>
  <c r="K1" i="6"/>
  <c r="F8" i="6" s="1"/>
  <c r="F15" i="1"/>
  <c r="J32" i="6"/>
  <c r="I32" i="6"/>
  <c r="J11" i="6"/>
  <c r="I11" i="6"/>
  <c r="D14" i="6"/>
  <c r="F11" i="1" s="1"/>
  <c r="E30" i="1"/>
  <c r="BL139" i="12" l="1"/>
  <c r="BK156" i="12"/>
  <c r="BI176" i="12"/>
  <c r="BI178" i="12" s="1"/>
  <c r="BI183" i="12" s="1"/>
  <c r="BI169" i="12"/>
  <c r="BI174" i="12" s="1"/>
  <c r="BK157" i="12"/>
  <c r="BL140" i="12"/>
  <c r="BO134" i="12"/>
  <c r="BL172" i="12"/>
  <c r="BL173" i="12" s="1"/>
  <c r="BM168" i="12"/>
  <c r="BL181" i="12"/>
  <c r="BL182" i="12" s="1"/>
  <c r="BM177" i="12"/>
  <c r="BK138" i="12"/>
  <c r="BJ155" i="12"/>
  <c r="BM115" i="12"/>
  <c r="BL119" i="12"/>
  <c r="BJ185" i="12"/>
  <c r="BI187" i="12"/>
  <c r="BK65" i="12"/>
  <c r="BJ82" i="12"/>
  <c r="BK141" i="12"/>
  <c r="BJ158" i="12"/>
  <c r="BJ167" i="12"/>
  <c r="BK166" i="12"/>
  <c r="BJ189" i="12"/>
  <c r="BJ190" i="12" s="1"/>
  <c r="BJ192" i="12" s="1"/>
  <c r="BJ197" i="12" s="1"/>
  <c r="CE22" i="1"/>
  <c r="BJ22" i="1"/>
  <c r="H137" i="12"/>
  <c r="I24" i="12"/>
  <c r="I26" i="12" s="1"/>
  <c r="H167" i="12"/>
  <c r="H176" i="12" s="1"/>
  <c r="H178" i="12" s="1"/>
  <c r="H183" i="12" s="1"/>
  <c r="H189" i="12"/>
  <c r="H190" i="12" s="1"/>
  <c r="H192" i="12" s="1"/>
  <c r="H197" i="12" s="1"/>
  <c r="F53" i="6"/>
  <c r="F59" i="6"/>
  <c r="G12" i="12"/>
  <c r="H12" i="12" s="1"/>
  <c r="I12" i="12" s="1"/>
  <c r="J12" i="12" s="1"/>
  <c r="K12" i="12" s="1"/>
  <c r="L12" i="12" s="1"/>
  <c r="M12" i="12" s="1"/>
  <c r="N12" i="12" s="1"/>
  <c r="O12" i="12" s="1"/>
  <c r="P12" i="12" s="1"/>
  <c r="Q12" i="12" s="1"/>
  <c r="R12" i="12" s="1"/>
  <c r="S12" i="12" s="1"/>
  <c r="T12" i="12" s="1"/>
  <c r="U12" i="12" s="1"/>
  <c r="V12" i="12" s="1"/>
  <c r="W12" i="12" s="1"/>
  <c r="X12" i="12" s="1"/>
  <c r="Y12" i="12" s="1"/>
  <c r="Z12" i="12" s="1"/>
  <c r="AA12" i="12" s="1"/>
  <c r="AB12" i="12" s="1"/>
  <c r="AC12" i="12" s="1"/>
  <c r="AD12" i="12" s="1"/>
  <c r="AE12" i="12" s="1"/>
  <c r="AF12" i="12" s="1"/>
  <c r="AG12" i="12" s="1"/>
  <c r="AH12" i="12" s="1"/>
  <c r="AI12" i="12" s="1"/>
  <c r="AJ12" i="12" s="1"/>
  <c r="AK12" i="12" s="1"/>
  <c r="AL12" i="12" s="1"/>
  <c r="AM12" i="12" s="1"/>
  <c r="AN12" i="12" s="1"/>
  <c r="AO12" i="12" s="1"/>
  <c r="AP12" i="12" s="1"/>
  <c r="AQ12" i="12" s="1"/>
  <c r="AR12" i="12" s="1"/>
  <c r="AS12" i="12" s="1"/>
  <c r="AT12" i="12" s="1"/>
  <c r="AU12" i="12" s="1"/>
  <c r="AV12" i="12" s="1"/>
  <c r="AW12" i="12" s="1"/>
  <c r="AX12" i="12" s="1"/>
  <c r="AY12" i="12" s="1"/>
  <c r="AZ12" i="12" s="1"/>
  <c r="BA12" i="12" s="1"/>
  <c r="BB12" i="12" s="1"/>
  <c r="BC12" i="12" s="1"/>
  <c r="BD12" i="12" s="1"/>
  <c r="BE12" i="12" s="1"/>
  <c r="BF12" i="12" s="1"/>
  <c r="BG12" i="12" s="1"/>
  <c r="BH12" i="12" s="1"/>
  <c r="BI12" i="12" s="1"/>
  <c r="BJ12" i="12" s="1"/>
  <c r="BK12" i="12" s="1"/>
  <c r="BL12" i="12" s="1"/>
  <c r="BM12" i="12" s="1"/>
  <c r="BN12" i="12" s="1"/>
  <c r="BO12" i="12" s="1"/>
  <c r="BP12" i="12" s="1"/>
  <c r="BQ12" i="12" s="1"/>
  <c r="BR12" i="12" s="1"/>
  <c r="BS12" i="12" s="1"/>
  <c r="BT12" i="12" s="1"/>
  <c r="BU12" i="12" s="1"/>
  <c r="BV12" i="12" s="1"/>
  <c r="BW12" i="12" s="1"/>
  <c r="BX12" i="12" s="1"/>
  <c r="BY12" i="12" s="1"/>
  <c r="BZ12" i="12" s="1"/>
  <c r="CA12" i="12" s="1"/>
  <c r="CB12" i="12" s="1"/>
  <c r="CC12" i="12" s="1"/>
  <c r="G10" i="1"/>
  <c r="F149" i="12"/>
  <c r="F3" i="1"/>
  <c r="G3" i="1" s="1"/>
  <c r="F29" i="6"/>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AN4" i="1" s="1"/>
  <c r="AO4" i="1" s="1"/>
  <c r="AP4" i="1" s="1"/>
  <c r="AQ4" i="1" s="1"/>
  <c r="AR4" i="1" s="1"/>
  <c r="AS4" i="1" s="1"/>
  <c r="AT4" i="1" s="1"/>
  <c r="AU4" i="1" s="1"/>
  <c r="AV4" i="1" s="1"/>
  <c r="AW4" i="1" s="1"/>
  <c r="AX4" i="1" s="1"/>
  <c r="AY4" i="1" s="1"/>
  <c r="AZ4" i="1" s="1"/>
  <c r="BA4" i="1" s="1"/>
  <c r="BB4" i="1" s="1"/>
  <c r="BC4" i="1" s="1"/>
  <c r="BD4" i="1" s="1"/>
  <c r="BE4" i="1" s="1"/>
  <c r="BF4" i="1" s="1"/>
  <c r="BG4" i="1" s="1"/>
  <c r="BH4" i="1" s="1"/>
  <c r="BI4" i="1" s="1"/>
  <c r="BJ4" i="1" s="1"/>
  <c r="BK4" i="1" s="1"/>
  <c r="BL4" i="1" s="1"/>
  <c r="BM4" i="1" s="1"/>
  <c r="BN4" i="1" s="1"/>
  <c r="BO4" i="1" s="1"/>
  <c r="BP4" i="1" s="1"/>
  <c r="BQ4" i="1" s="1"/>
  <c r="BR4" i="1" s="1"/>
  <c r="BS4" i="1" s="1"/>
  <c r="BT4" i="1" s="1"/>
  <c r="BU4" i="1" s="1"/>
  <c r="BV4" i="1" s="1"/>
  <c r="BW4" i="1" s="1"/>
  <c r="BX4" i="1" s="1"/>
  <c r="BY4" i="1" s="1"/>
  <c r="BZ4" i="1" s="1"/>
  <c r="CA4" i="1" s="1"/>
  <c r="CB4" i="1" s="1"/>
  <c r="CC4" i="1" s="1"/>
  <c r="CD4" i="1" s="1"/>
  <c r="CE4" i="1" s="1"/>
  <c r="H22" i="12"/>
  <c r="H61" i="12" s="1"/>
  <c r="H78" i="12" s="1"/>
  <c r="I20" i="12"/>
  <c r="I21" i="12"/>
  <c r="J3" i="12"/>
  <c r="F24" i="1"/>
  <c r="G24" i="1" s="1"/>
  <c r="H24" i="1" s="1"/>
  <c r="I24" i="1" s="1"/>
  <c r="J24" i="1" s="1"/>
  <c r="K24" i="1" s="1"/>
  <c r="L24" i="1" s="1"/>
  <c r="M24" i="1" s="1"/>
  <c r="N24" i="1" s="1"/>
  <c r="O24" i="1" s="1"/>
  <c r="P24" i="1" s="1"/>
  <c r="Q24" i="1" s="1"/>
  <c r="R24" i="1" s="1"/>
  <c r="F27" i="1"/>
  <c r="F31" i="1" s="1"/>
  <c r="J166" i="12"/>
  <c r="J189" i="12" s="1"/>
  <c r="J190" i="12" s="1"/>
  <c r="J192" i="12" s="1"/>
  <c r="J197" i="12" s="1"/>
  <c r="I167" i="12"/>
  <c r="I132" i="12"/>
  <c r="J129" i="12"/>
  <c r="I130" i="12"/>
  <c r="G156" i="12"/>
  <c r="K128" i="12"/>
  <c r="F157" i="12"/>
  <c r="G140" i="12"/>
  <c r="H140" i="12" s="1"/>
  <c r="I140" i="12" s="1"/>
  <c r="J140" i="12" s="1"/>
  <c r="K140" i="12" s="1"/>
  <c r="L140" i="12" s="1"/>
  <c r="M140" i="12" s="1"/>
  <c r="N140" i="12" s="1"/>
  <c r="O140" i="12" s="1"/>
  <c r="P140" i="12" s="1"/>
  <c r="Q140" i="12" s="1"/>
  <c r="R140" i="12" s="1"/>
  <c r="S140" i="12" s="1"/>
  <c r="T140" i="12" s="1"/>
  <c r="U140" i="12" s="1"/>
  <c r="V140" i="12" s="1"/>
  <c r="W140" i="12" s="1"/>
  <c r="X140" i="12" s="1"/>
  <c r="Y140" i="12" s="1"/>
  <c r="Z140" i="12" s="1"/>
  <c r="AA140" i="12" s="1"/>
  <c r="AB140" i="12" s="1"/>
  <c r="AC140" i="12" s="1"/>
  <c r="AD140" i="12" s="1"/>
  <c r="AE140" i="12" s="1"/>
  <c r="AF140" i="12" s="1"/>
  <c r="AG140" i="12" s="1"/>
  <c r="AH140" i="12" s="1"/>
  <c r="AI140" i="12" s="1"/>
  <c r="AJ140" i="12" s="1"/>
  <c r="AK140" i="12" s="1"/>
  <c r="AL140" i="12" s="1"/>
  <c r="AM140" i="12" s="1"/>
  <c r="AN140" i="12" s="1"/>
  <c r="AO140" i="12" s="1"/>
  <c r="AP140" i="12" s="1"/>
  <c r="AQ140" i="12" s="1"/>
  <c r="AR140" i="12" s="1"/>
  <c r="AS140" i="12" s="1"/>
  <c r="AT140" i="12" s="1"/>
  <c r="AU140" i="12" s="1"/>
  <c r="AV140" i="12" s="1"/>
  <c r="AW140" i="12" s="1"/>
  <c r="AX140" i="12" s="1"/>
  <c r="AY140" i="12" s="1"/>
  <c r="AZ140" i="12" s="1"/>
  <c r="BA140" i="12" s="1"/>
  <c r="BB140" i="12" s="1"/>
  <c r="J185" i="12"/>
  <c r="I187" i="12"/>
  <c r="I189" i="12"/>
  <c r="I190" i="12" s="1"/>
  <c r="I192" i="12" s="1"/>
  <c r="I197" i="12" s="1"/>
  <c r="L65" i="12"/>
  <c r="K82" i="12"/>
  <c r="H156" i="12"/>
  <c r="L186" i="12"/>
  <c r="K181" i="12"/>
  <c r="K182" i="12" s="1"/>
  <c r="L177" i="12"/>
  <c r="K172" i="12"/>
  <c r="K173" i="12" s="1"/>
  <c r="L168" i="12"/>
  <c r="X158" i="12"/>
  <c r="L158" i="12"/>
  <c r="O115" i="12"/>
  <c r="L119" i="12"/>
  <c r="L110" i="12"/>
  <c r="O101" i="12"/>
  <c r="P105" i="12"/>
  <c r="F176" i="12"/>
  <c r="F178" i="12" s="1"/>
  <c r="F183" i="12" s="1"/>
  <c r="F169" i="12"/>
  <c r="F174" i="12" s="1"/>
  <c r="T24" i="1"/>
  <c r="U24" i="1" s="1"/>
  <c r="V24" i="1" s="1"/>
  <c r="W24" i="1" s="1"/>
  <c r="X24" i="1" s="1"/>
  <c r="Y24" i="1" s="1"/>
  <c r="Z24" i="1" s="1"/>
  <c r="AA24" i="1" s="1"/>
  <c r="AB24" i="1" s="1"/>
  <c r="AC24" i="1" s="1"/>
  <c r="AD24" i="1" s="1"/>
  <c r="AE24" i="1" s="1"/>
  <c r="AF24" i="1" s="1"/>
  <c r="AG24" i="1" s="1"/>
  <c r="AH24" i="1" s="1"/>
  <c r="AI24" i="1" s="1"/>
  <c r="AJ24" i="1" s="1"/>
  <c r="AK24" i="1" s="1"/>
  <c r="AL24" i="1" s="1"/>
  <c r="AM24" i="1" s="1"/>
  <c r="AN24" i="1" s="1"/>
  <c r="AO24" i="1" s="1"/>
  <c r="AP24" i="1" s="1"/>
  <c r="AQ24" i="1" s="1"/>
  <c r="AR24" i="1" s="1"/>
  <c r="AS24" i="1" s="1"/>
  <c r="AT24" i="1" s="1"/>
  <c r="AU24" i="1" s="1"/>
  <c r="AV24" i="1" s="1"/>
  <c r="AW24" i="1" s="1"/>
  <c r="AX24" i="1" s="1"/>
  <c r="AY24" i="1" s="1"/>
  <c r="AZ24" i="1" s="1"/>
  <c r="BA24" i="1" s="1"/>
  <c r="BB24" i="1" s="1"/>
  <c r="S25" i="6"/>
  <c r="S10" i="6" s="1"/>
  <c r="F22" i="1" s="1"/>
  <c r="W25" i="6"/>
  <c r="S11" i="6" s="1"/>
  <c r="F23" i="1" s="1"/>
  <c r="G19" i="1"/>
  <c r="H19" i="1" s="1"/>
  <c r="I19" i="1" s="1"/>
  <c r="J19" i="1" s="1"/>
  <c r="K19" i="1" s="1"/>
  <c r="L19" i="1" s="1"/>
  <c r="M19" i="1" s="1"/>
  <c r="N19" i="1" s="1"/>
  <c r="O19" i="1" s="1"/>
  <c r="P19" i="1" s="1"/>
  <c r="Q19" i="1" s="1"/>
  <c r="R19" i="1" s="1"/>
  <c r="S19" i="1" s="1"/>
  <c r="T19" i="1" s="1"/>
  <c r="V19" i="1" s="1"/>
  <c r="G20" i="1"/>
  <c r="G2" i="1"/>
  <c r="H2" i="1" s="1"/>
  <c r="I2" i="1" s="1"/>
  <c r="J2" i="1" s="1"/>
  <c r="K2" i="1" s="1"/>
  <c r="L2" i="1" s="1"/>
  <c r="M2" i="1" s="1"/>
  <c r="N2" i="1" s="1"/>
  <c r="O2" i="1" s="1"/>
  <c r="P2" i="1" s="1"/>
  <c r="Q2" i="1" s="1"/>
  <c r="R2" i="1" s="1"/>
  <c r="S2" i="1" s="1"/>
  <c r="T2" i="1" s="1"/>
  <c r="U2" i="1" s="1"/>
  <c r="V2" i="1" s="1"/>
  <c r="W2" i="1" s="1"/>
  <c r="X2" i="1" s="1"/>
  <c r="Y2" i="1" s="1"/>
  <c r="Z2" i="1" s="1"/>
  <c r="AA2" i="1" s="1"/>
  <c r="AB2" i="1" s="1"/>
  <c r="AC2" i="1" s="1"/>
  <c r="AD2" i="1" s="1"/>
  <c r="AE2" i="1" s="1"/>
  <c r="AF2" i="1" s="1"/>
  <c r="AG2" i="1" s="1"/>
  <c r="AH2" i="1" s="1"/>
  <c r="AI2" i="1" s="1"/>
  <c r="AJ2" i="1" s="1"/>
  <c r="AK2" i="1" s="1"/>
  <c r="AL2" i="1" s="1"/>
  <c r="AM2" i="1" s="1"/>
  <c r="AN2" i="1" s="1"/>
  <c r="AO2" i="1" s="1"/>
  <c r="AP2" i="1" s="1"/>
  <c r="AQ2" i="1" s="1"/>
  <c r="AR2" i="1" s="1"/>
  <c r="AS2" i="1" s="1"/>
  <c r="AT2" i="1" s="1"/>
  <c r="AU2" i="1" s="1"/>
  <c r="AV2" i="1" s="1"/>
  <c r="AW2" i="1" s="1"/>
  <c r="AX2" i="1" s="1"/>
  <c r="AY2" i="1" s="1"/>
  <c r="AZ2" i="1" s="1"/>
  <c r="BA2" i="1" s="1"/>
  <c r="BB2" i="1" s="1"/>
  <c r="BC2" i="1" s="1"/>
  <c r="BD2" i="1" s="1"/>
  <c r="BE2" i="1" s="1"/>
  <c r="BF2" i="1" s="1"/>
  <c r="BG2" i="1" s="1"/>
  <c r="BH2" i="1" s="1"/>
  <c r="BI2" i="1" s="1"/>
  <c r="BJ2" i="1" s="1"/>
  <c r="BK2" i="1" s="1"/>
  <c r="BL2" i="1" s="1"/>
  <c r="BM2" i="1" s="1"/>
  <c r="BN2" i="1" s="1"/>
  <c r="BO2" i="1" s="1"/>
  <c r="BP2" i="1" s="1"/>
  <c r="BQ2" i="1" s="1"/>
  <c r="BR2" i="1" s="1"/>
  <c r="BS2" i="1" s="1"/>
  <c r="BT2" i="1" s="1"/>
  <c r="BU2" i="1" s="1"/>
  <c r="BV2" i="1" s="1"/>
  <c r="BW2" i="1" s="1"/>
  <c r="BX2" i="1" s="1"/>
  <c r="BY2" i="1" s="1"/>
  <c r="BZ2" i="1" s="1"/>
  <c r="CA2" i="1" s="1"/>
  <c r="CB2" i="1" s="1"/>
  <c r="CC2" i="1" s="1"/>
  <c r="CD2" i="1" s="1"/>
  <c r="CE2" i="1" s="1"/>
  <c r="G25" i="1"/>
  <c r="H25" i="1" s="1"/>
  <c r="I25" i="1" s="1"/>
  <c r="J25" i="1" s="1"/>
  <c r="K25" i="1" s="1"/>
  <c r="L25" i="1" s="1"/>
  <c r="M25" i="1" s="1"/>
  <c r="N25" i="1" s="1"/>
  <c r="O25" i="1" s="1"/>
  <c r="P25" i="1" s="1"/>
  <c r="Q25" i="1" s="1"/>
  <c r="R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AN25" i="1" s="1"/>
  <c r="H3" i="1" l="1"/>
  <c r="I3" i="1" s="1"/>
  <c r="J3" i="1" s="1"/>
  <c r="K3" i="1" s="1"/>
  <c r="L3" i="1" s="1"/>
  <c r="M3" i="1" s="1"/>
  <c r="N3" i="1" s="1"/>
  <c r="O3" i="1" s="1"/>
  <c r="P3" i="1" s="1"/>
  <c r="Q3" i="1" s="1"/>
  <c r="R3" i="1" s="1"/>
  <c r="S3" i="1" s="1"/>
  <c r="T3" i="1" s="1"/>
  <c r="U3" i="1" s="1"/>
  <c r="V3" i="1" s="1"/>
  <c r="W3" i="1" s="1"/>
  <c r="X3" i="1" s="1"/>
  <c r="Y3" i="1" s="1"/>
  <c r="Z3" i="1" s="1"/>
  <c r="AA3" i="1" s="1"/>
  <c r="AB3" i="1" s="1"/>
  <c r="AC3" i="1" s="1"/>
  <c r="AD3" i="1" s="1"/>
  <c r="AE3" i="1" s="1"/>
  <c r="AF3" i="1" s="1"/>
  <c r="AG3" i="1" s="1"/>
  <c r="AH3" i="1" s="1"/>
  <c r="AI3" i="1" s="1"/>
  <c r="AJ3" i="1" s="1"/>
  <c r="AK3" i="1" s="1"/>
  <c r="AL3" i="1" s="1"/>
  <c r="AM3" i="1" s="1"/>
  <c r="AN3" i="1" s="1"/>
  <c r="AO3" i="1" s="1"/>
  <c r="AP3" i="1" s="1"/>
  <c r="AQ3" i="1" s="1"/>
  <c r="AR3" i="1" s="1"/>
  <c r="AS3" i="1" s="1"/>
  <c r="AT3" i="1" s="1"/>
  <c r="AU3" i="1" s="1"/>
  <c r="AV3" i="1" s="1"/>
  <c r="AW3" i="1" s="1"/>
  <c r="AX3" i="1" s="1"/>
  <c r="AY3" i="1" s="1"/>
  <c r="AZ3" i="1" s="1"/>
  <c r="BA3" i="1" s="1"/>
  <c r="BB3" i="1" s="1"/>
  <c r="BC3" i="1" s="1"/>
  <c r="BD3" i="1" s="1"/>
  <c r="BE3" i="1" s="1"/>
  <c r="BF3" i="1" s="1"/>
  <c r="BG3" i="1" s="1"/>
  <c r="BH3" i="1" s="1"/>
  <c r="BI3" i="1" s="1"/>
  <c r="BJ3" i="1" s="1"/>
  <c r="BK3" i="1" s="1"/>
  <c r="BL3" i="1" s="1"/>
  <c r="BM3" i="1" s="1"/>
  <c r="BN3" i="1" s="1"/>
  <c r="BO3" i="1" s="1"/>
  <c r="BP3" i="1" s="1"/>
  <c r="BQ3" i="1" s="1"/>
  <c r="BR3" i="1" s="1"/>
  <c r="BS3" i="1" s="1"/>
  <c r="BT3" i="1" s="1"/>
  <c r="BU3" i="1" s="1"/>
  <c r="BV3" i="1" s="1"/>
  <c r="BW3" i="1" s="1"/>
  <c r="BX3" i="1" s="1"/>
  <c r="BY3" i="1" s="1"/>
  <c r="BZ3" i="1" s="1"/>
  <c r="CA3" i="1" s="1"/>
  <c r="CB3" i="1" s="1"/>
  <c r="CC3" i="1" s="1"/>
  <c r="CD3" i="1" s="1"/>
  <c r="CE3" i="1" s="1"/>
  <c r="F6" i="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AX6" i="1" s="1"/>
  <c r="AY6" i="1" s="1"/>
  <c r="AZ6" i="1" s="1"/>
  <c r="BA6" i="1" s="1"/>
  <c r="BB6" i="1" s="1"/>
  <c r="BC6" i="1" s="1"/>
  <c r="BD6" i="1" s="1"/>
  <c r="BE6" i="1" s="1"/>
  <c r="BF6" i="1" s="1"/>
  <c r="BG6" i="1" s="1"/>
  <c r="BH6" i="1" s="1"/>
  <c r="BI6" i="1" s="1"/>
  <c r="BJ6" i="1" s="1"/>
  <c r="BK6" i="1" s="1"/>
  <c r="BL6" i="1" s="1"/>
  <c r="BM6" i="1" s="1"/>
  <c r="BN6" i="1" s="1"/>
  <c r="BO6" i="1" s="1"/>
  <c r="BP6" i="1" s="1"/>
  <c r="BQ6" i="1" s="1"/>
  <c r="BR6" i="1" s="1"/>
  <c r="BS6" i="1" s="1"/>
  <c r="BT6" i="1" s="1"/>
  <c r="BU6" i="1" s="1"/>
  <c r="BV6" i="1" s="1"/>
  <c r="BW6" i="1" s="1"/>
  <c r="BX6" i="1" s="1"/>
  <c r="BY6" i="1" s="1"/>
  <c r="BZ6" i="1" s="1"/>
  <c r="CA6" i="1" s="1"/>
  <c r="CB6" i="1" s="1"/>
  <c r="CC6" i="1" s="1"/>
  <c r="CD6" i="1" s="1"/>
  <c r="CE6" i="1" s="1"/>
  <c r="F7" i="12"/>
  <c r="F5" i="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AJ5" i="1" s="1"/>
  <c r="AK5" i="1" s="1"/>
  <c r="AL5" i="1" s="1"/>
  <c r="AM5" i="1" s="1"/>
  <c r="AN5" i="1" s="1"/>
  <c r="AO5" i="1" s="1"/>
  <c r="AP5" i="1" s="1"/>
  <c r="AQ5" i="1" s="1"/>
  <c r="AR5" i="1" s="1"/>
  <c r="AS5" i="1" s="1"/>
  <c r="AT5" i="1" s="1"/>
  <c r="AU5" i="1" s="1"/>
  <c r="AV5" i="1" s="1"/>
  <c r="AW5" i="1" s="1"/>
  <c r="AX5" i="1" s="1"/>
  <c r="AY5" i="1" s="1"/>
  <c r="AZ5" i="1" s="1"/>
  <c r="BA5" i="1" s="1"/>
  <c r="BB5" i="1" s="1"/>
  <c r="BC5" i="1" s="1"/>
  <c r="BD5" i="1" s="1"/>
  <c r="F6" i="12"/>
  <c r="G6" i="12" s="1"/>
  <c r="H6" i="12" s="1"/>
  <c r="I6" i="12" s="1"/>
  <c r="J6" i="12" s="1"/>
  <c r="K6" i="12" s="1"/>
  <c r="L6" i="12" s="1"/>
  <c r="M6" i="12" s="1"/>
  <c r="N6" i="12" s="1"/>
  <c r="O6" i="12" s="1"/>
  <c r="P6" i="12" s="1"/>
  <c r="Q6" i="12" s="1"/>
  <c r="R6" i="12" s="1"/>
  <c r="S6" i="12" s="1"/>
  <c r="T6" i="12" s="1"/>
  <c r="U6" i="12" s="1"/>
  <c r="V6" i="12" s="1"/>
  <c r="W6" i="12" s="1"/>
  <c r="X6" i="12" s="1"/>
  <c r="Y6" i="12" s="1"/>
  <c r="Z6" i="12" s="1"/>
  <c r="AA6" i="12" s="1"/>
  <c r="AB6" i="12" s="1"/>
  <c r="AC6" i="12" s="1"/>
  <c r="AD6" i="12" s="1"/>
  <c r="AE6" i="12" s="1"/>
  <c r="AF6" i="12" s="1"/>
  <c r="AG6" i="12" s="1"/>
  <c r="AH6" i="12" s="1"/>
  <c r="AI6" i="12" s="1"/>
  <c r="AJ6" i="12" s="1"/>
  <c r="AK6" i="12" s="1"/>
  <c r="AL6" i="12" s="1"/>
  <c r="AM6" i="12" s="1"/>
  <c r="AN6" i="12" s="1"/>
  <c r="AO6" i="12" s="1"/>
  <c r="AP6" i="12" s="1"/>
  <c r="AQ6" i="12" s="1"/>
  <c r="AR6" i="12" s="1"/>
  <c r="AS6" i="12" s="1"/>
  <c r="AT6" i="12" s="1"/>
  <c r="AU6" i="12" s="1"/>
  <c r="AV6" i="12" s="1"/>
  <c r="AW6" i="12" s="1"/>
  <c r="AX6" i="12" s="1"/>
  <c r="AY6" i="12" s="1"/>
  <c r="AZ6" i="12" s="1"/>
  <c r="BA6" i="12" s="1"/>
  <c r="BB6" i="12" s="1"/>
  <c r="BC6" i="12" s="1"/>
  <c r="BD6" i="12" s="1"/>
  <c r="BE6" i="12" s="1"/>
  <c r="BF6" i="12" s="1"/>
  <c r="BG6" i="12" s="1"/>
  <c r="BH6" i="12" s="1"/>
  <c r="BI6" i="12" s="1"/>
  <c r="BJ6" i="12" s="1"/>
  <c r="BK6" i="12" s="1"/>
  <c r="BL6" i="12" s="1"/>
  <c r="BM6" i="12" s="1"/>
  <c r="BN6" i="12" s="1"/>
  <c r="BO6" i="12" s="1"/>
  <c r="BP6" i="12" s="1"/>
  <c r="BQ6" i="12" s="1"/>
  <c r="BR6" i="12" s="1"/>
  <c r="BS6" i="12" s="1"/>
  <c r="BT6" i="12" s="1"/>
  <c r="BU6" i="12" s="1"/>
  <c r="BV6" i="12" s="1"/>
  <c r="BW6" i="12" s="1"/>
  <c r="BX6" i="12" s="1"/>
  <c r="BY6" i="12" s="1"/>
  <c r="BZ6" i="12" s="1"/>
  <c r="CA6" i="12" s="1"/>
  <c r="CB6" i="12" s="1"/>
  <c r="CC6" i="12" s="1"/>
  <c r="BL166" i="12"/>
  <c r="BK189" i="12"/>
  <c r="BK190" i="12" s="1"/>
  <c r="BK192" i="12" s="1"/>
  <c r="BK197" i="12" s="1"/>
  <c r="BK167" i="12"/>
  <c r="BK185" i="12"/>
  <c r="BJ187" i="12"/>
  <c r="BJ176" i="12"/>
  <c r="BJ178" i="12" s="1"/>
  <c r="BJ183" i="12" s="1"/>
  <c r="BJ169" i="12"/>
  <c r="BJ174" i="12" s="1"/>
  <c r="BL141" i="12"/>
  <c r="BK158" i="12"/>
  <c r="BL65" i="12"/>
  <c r="BK82" i="12"/>
  <c r="BN168" i="12"/>
  <c r="BM172" i="12"/>
  <c r="BM173" i="12" s="1"/>
  <c r="BP134" i="12"/>
  <c r="BN115" i="12"/>
  <c r="BM119" i="12"/>
  <c r="BN177" i="12"/>
  <c r="BM181" i="12"/>
  <c r="BM182" i="12" s="1"/>
  <c r="BL157" i="12"/>
  <c r="BM140" i="12"/>
  <c r="BL138" i="12"/>
  <c r="BK155" i="12"/>
  <c r="BM139" i="12"/>
  <c r="BL156" i="12"/>
  <c r="BK22" i="1"/>
  <c r="H169" i="12"/>
  <c r="H174" i="12" s="1"/>
  <c r="I137" i="12"/>
  <c r="H154" i="12"/>
  <c r="J24" i="12"/>
  <c r="J26" i="12" s="1"/>
  <c r="F165" i="12"/>
  <c r="F18" i="1" s="1"/>
  <c r="H165" i="12"/>
  <c r="H18" i="1" s="1"/>
  <c r="G11" i="12"/>
  <c r="H11" i="12" s="1"/>
  <c r="I11" i="12" s="1"/>
  <c r="J11" i="12" s="1"/>
  <c r="K11" i="12" s="1"/>
  <c r="L11" i="12" s="1"/>
  <c r="M11" i="12" s="1"/>
  <c r="N11" i="12" s="1"/>
  <c r="O11" i="12" s="1"/>
  <c r="P11" i="12" s="1"/>
  <c r="Q11" i="12" s="1"/>
  <c r="R11" i="12" s="1"/>
  <c r="S11" i="12" s="1"/>
  <c r="T11" i="12" s="1"/>
  <c r="U11" i="12" s="1"/>
  <c r="V11" i="12" s="1"/>
  <c r="W11" i="12" s="1"/>
  <c r="X11" i="12" s="1"/>
  <c r="Y11" i="12" s="1"/>
  <c r="Z11" i="12" s="1"/>
  <c r="AA11" i="12" s="1"/>
  <c r="AB11" i="12" s="1"/>
  <c r="AC11" i="12" s="1"/>
  <c r="AD11" i="12" s="1"/>
  <c r="AE11" i="12" s="1"/>
  <c r="AF11" i="12" s="1"/>
  <c r="AG11" i="12" s="1"/>
  <c r="AH11" i="12" s="1"/>
  <c r="AI11" i="12" s="1"/>
  <c r="AJ11" i="12" s="1"/>
  <c r="AK11" i="12" s="1"/>
  <c r="AL11" i="12" s="1"/>
  <c r="AM11" i="12" s="1"/>
  <c r="AN11" i="12" s="1"/>
  <c r="AO11" i="12" s="1"/>
  <c r="AP11" i="12" s="1"/>
  <c r="AQ11" i="12" s="1"/>
  <c r="AR11" i="12" s="1"/>
  <c r="AS11" i="12" s="1"/>
  <c r="AT11" i="12" s="1"/>
  <c r="AU11" i="12" s="1"/>
  <c r="AV11" i="12" s="1"/>
  <c r="AW11" i="12" s="1"/>
  <c r="AX11" i="12" s="1"/>
  <c r="AY11" i="12" s="1"/>
  <c r="AZ11" i="12" s="1"/>
  <c r="BA11" i="12" s="1"/>
  <c r="BB11" i="12" s="1"/>
  <c r="BC11" i="12" s="1"/>
  <c r="BD11" i="12" s="1"/>
  <c r="BE11" i="12" s="1"/>
  <c r="BF11" i="12" s="1"/>
  <c r="BG11" i="12" s="1"/>
  <c r="BH11" i="12" s="1"/>
  <c r="BI11" i="12" s="1"/>
  <c r="BJ11" i="12" s="1"/>
  <c r="BK11" i="12" s="1"/>
  <c r="BL11" i="12" s="1"/>
  <c r="BM11" i="12" s="1"/>
  <c r="BN11" i="12" s="1"/>
  <c r="BO11" i="12" s="1"/>
  <c r="BP11" i="12" s="1"/>
  <c r="BQ11" i="12" s="1"/>
  <c r="BR11" i="12" s="1"/>
  <c r="BS11" i="12" s="1"/>
  <c r="BT11" i="12" s="1"/>
  <c r="BU11" i="12" s="1"/>
  <c r="BV11" i="12" s="1"/>
  <c r="BW11" i="12" s="1"/>
  <c r="BX11" i="12" s="1"/>
  <c r="BY11" i="12" s="1"/>
  <c r="BZ11" i="12" s="1"/>
  <c r="CA11" i="12" s="1"/>
  <c r="CB11" i="12" s="1"/>
  <c r="CC11" i="12" s="1"/>
  <c r="G9" i="1"/>
  <c r="H9" i="1" s="1"/>
  <c r="I9" i="1" s="1"/>
  <c r="J9" i="1" s="1"/>
  <c r="K9" i="1" s="1"/>
  <c r="G10" i="12"/>
  <c r="H10" i="12" s="1"/>
  <c r="I10" i="12" s="1"/>
  <c r="J10" i="12" s="1"/>
  <c r="K10" i="12" s="1"/>
  <c r="L10" i="12" s="1"/>
  <c r="M10" i="12" s="1"/>
  <c r="N10" i="12" s="1"/>
  <c r="O10" i="12" s="1"/>
  <c r="P10" i="12" s="1"/>
  <c r="Q10" i="12" s="1"/>
  <c r="R10" i="12" s="1"/>
  <c r="S10" i="12" s="1"/>
  <c r="T10" i="12" s="1"/>
  <c r="U10" i="12" s="1"/>
  <c r="V10" i="12" s="1"/>
  <c r="W10" i="12" s="1"/>
  <c r="X10" i="12" s="1"/>
  <c r="Y10" i="12" s="1"/>
  <c r="Z10" i="12" s="1"/>
  <c r="AA10" i="12" s="1"/>
  <c r="AB10" i="12" s="1"/>
  <c r="AC10" i="12" s="1"/>
  <c r="AD10" i="12" s="1"/>
  <c r="AE10" i="12" s="1"/>
  <c r="AF10" i="12" s="1"/>
  <c r="AG10" i="12" s="1"/>
  <c r="AH10" i="12" s="1"/>
  <c r="AI10" i="12" s="1"/>
  <c r="AJ10" i="12" s="1"/>
  <c r="AK10" i="12" s="1"/>
  <c r="AL10" i="12" s="1"/>
  <c r="AM10" i="12" s="1"/>
  <c r="AN10" i="12" s="1"/>
  <c r="AO10" i="12" s="1"/>
  <c r="AP10" i="12" s="1"/>
  <c r="AQ10" i="12" s="1"/>
  <c r="AR10" i="12" s="1"/>
  <c r="AS10" i="12" s="1"/>
  <c r="AT10" i="12" s="1"/>
  <c r="AU10" i="12" s="1"/>
  <c r="AV10" i="12" s="1"/>
  <c r="AW10" i="12" s="1"/>
  <c r="AX10" i="12" s="1"/>
  <c r="AY10" i="12" s="1"/>
  <c r="AZ10" i="12" s="1"/>
  <c r="BA10" i="12" s="1"/>
  <c r="BB10" i="12" s="1"/>
  <c r="BC10" i="12" s="1"/>
  <c r="BD10" i="12" s="1"/>
  <c r="BE10" i="12" s="1"/>
  <c r="BF10" i="12" s="1"/>
  <c r="BG10" i="12" s="1"/>
  <c r="BH10" i="12" s="1"/>
  <c r="BI10" i="12" s="1"/>
  <c r="BJ10" i="12" s="1"/>
  <c r="BK10" i="12" s="1"/>
  <c r="BL10" i="12" s="1"/>
  <c r="BM10" i="12" s="1"/>
  <c r="BN10" i="12" s="1"/>
  <c r="BO10" i="12" s="1"/>
  <c r="BP10" i="12" s="1"/>
  <c r="BQ10" i="12" s="1"/>
  <c r="BR10" i="12" s="1"/>
  <c r="BS10" i="12" s="1"/>
  <c r="BT10" i="12" s="1"/>
  <c r="BU10" i="12" s="1"/>
  <c r="BV10" i="12" s="1"/>
  <c r="BW10" i="12" s="1"/>
  <c r="BX10" i="12" s="1"/>
  <c r="BY10" i="12" s="1"/>
  <c r="BZ10" i="12" s="1"/>
  <c r="CA10" i="12" s="1"/>
  <c r="CB10" i="12" s="1"/>
  <c r="CC10" i="12" s="1"/>
  <c r="G8" i="1"/>
  <c r="H8" i="1" s="1"/>
  <c r="I8" i="1" s="1"/>
  <c r="AO25" i="1"/>
  <c r="AP25" i="1" s="1"/>
  <c r="AQ25" i="1" s="1"/>
  <c r="AR25" i="1" s="1"/>
  <c r="AS25" i="1" s="1"/>
  <c r="AT25" i="1" s="1"/>
  <c r="AU25" i="1" s="1"/>
  <c r="AV25" i="1" s="1"/>
  <c r="AW25" i="1" s="1"/>
  <c r="AX25" i="1" s="1"/>
  <c r="AY25" i="1" s="1"/>
  <c r="AZ25" i="1" s="1"/>
  <c r="BA25" i="1" s="1"/>
  <c r="BB25" i="1" s="1"/>
  <c r="I22" i="12"/>
  <c r="I61" i="12" s="1"/>
  <c r="I78" i="12" s="1"/>
  <c r="J20" i="12"/>
  <c r="J21" i="12"/>
  <c r="K3" i="12"/>
  <c r="F5" i="12"/>
  <c r="F13" i="12" s="1"/>
  <c r="K166" i="12"/>
  <c r="J167" i="12"/>
  <c r="J176" i="12" s="1"/>
  <c r="J178" i="12" s="1"/>
  <c r="J183" i="12" s="1"/>
  <c r="I162" i="12"/>
  <c r="I149" i="12"/>
  <c r="J132" i="12"/>
  <c r="J162" i="12" s="1"/>
  <c r="K129" i="12"/>
  <c r="J130" i="12"/>
  <c r="L128" i="12"/>
  <c r="K185" i="12"/>
  <c r="J187" i="12"/>
  <c r="G157" i="12"/>
  <c r="I169" i="12"/>
  <c r="I174" i="12" s="1"/>
  <c r="I176" i="12"/>
  <c r="I178" i="12" s="1"/>
  <c r="I183" i="12" s="1"/>
  <c r="M65" i="12"/>
  <c r="L82" i="12"/>
  <c r="I156" i="12"/>
  <c r="M186" i="12"/>
  <c r="L181" i="12"/>
  <c r="L182" i="12" s="1"/>
  <c r="M177" i="12"/>
  <c r="L172" i="12"/>
  <c r="L173" i="12" s="1"/>
  <c r="M168" i="12"/>
  <c r="Y158" i="12"/>
  <c r="M158" i="12"/>
  <c r="M119" i="12"/>
  <c r="P115" i="12"/>
  <c r="M110" i="12"/>
  <c r="Q105" i="12"/>
  <c r="P101" i="12"/>
  <c r="F138" i="12"/>
  <c r="H10" i="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BZ10" i="1" s="1"/>
  <c r="CA10" i="1" s="1"/>
  <c r="CB10" i="1" s="1"/>
  <c r="CC10" i="1" s="1"/>
  <c r="CD10" i="1" s="1"/>
  <c r="CE10" i="1" s="1"/>
  <c r="X10" i="6"/>
  <c r="AG22" i="1" s="1"/>
  <c r="V10" i="6"/>
  <c r="W22" i="1" s="1"/>
  <c r="G22" i="1"/>
  <c r="H22" i="1" s="1"/>
  <c r="I22" i="1" s="1"/>
  <c r="J22" i="1" s="1"/>
  <c r="K22" i="1" s="1"/>
  <c r="L22" i="1" s="1"/>
  <c r="M22" i="1" s="1"/>
  <c r="N22" i="1" s="1"/>
  <c r="O22" i="1" s="1"/>
  <c r="P22" i="1" s="1"/>
  <c r="Q22" i="1" s="1"/>
  <c r="R22" i="1" s="1"/>
  <c r="S22" i="1" s="1"/>
  <c r="T22" i="1" s="1"/>
  <c r="U22" i="1" s="1"/>
  <c r="V22" i="1" s="1"/>
  <c r="X11" i="6"/>
  <c r="V11" i="6"/>
  <c r="W23" i="1" s="1"/>
  <c r="G23" i="1"/>
  <c r="H23" i="1" s="1"/>
  <c r="I23" i="1" s="1"/>
  <c r="J23" i="1" s="1"/>
  <c r="K23" i="1" s="1"/>
  <c r="L23" i="1" s="1"/>
  <c r="M23" i="1" s="1"/>
  <c r="N23" i="1" s="1"/>
  <c r="O23" i="1" s="1"/>
  <c r="P23" i="1" s="1"/>
  <c r="Q23" i="1" s="1"/>
  <c r="R23" i="1" s="1"/>
  <c r="S23" i="1" s="1"/>
  <c r="T23" i="1" s="1"/>
  <c r="U23" i="1" s="1"/>
  <c r="V23" i="1" s="1"/>
  <c r="G27" i="1"/>
  <c r="G31" i="1" s="1"/>
  <c r="L9" i="1" l="1"/>
  <c r="M9" i="1" s="1"/>
  <c r="N9" i="1" s="1"/>
  <c r="O9" i="1" s="1"/>
  <c r="P9" i="1" s="1"/>
  <c r="Q9" i="1" s="1"/>
  <c r="R9" i="1" s="1"/>
  <c r="S9" i="1" s="1"/>
  <c r="T9" i="1" s="1"/>
  <c r="U9" i="1" s="1"/>
  <c r="V9" i="1" s="1"/>
  <c r="W9" i="1" s="1"/>
  <c r="X9" i="1" s="1"/>
  <c r="Y9" i="1" s="1"/>
  <c r="Z9" i="1" s="1"/>
  <c r="AA9" i="1" s="1"/>
  <c r="AB9" i="1" s="1"/>
  <c r="AC9" i="1" s="1"/>
  <c r="AD9" i="1" s="1"/>
  <c r="AE9" i="1" s="1"/>
  <c r="AF9" i="1" s="1"/>
  <c r="AG9" i="1" s="1"/>
  <c r="AH9" i="1" s="1"/>
  <c r="AI9" i="1" s="1"/>
  <c r="AJ9" i="1" s="1"/>
  <c r="AK9" i="1" s="1"/>
  <c r="AL9" i="1" s="1"/>
  <c r="AM9" i="1" s="1"/>
  <c r="AN9" i="1" s="1"/>
  <c r="AO9" i="1" s="1"/>
  <c r="AP9" i="1" s="1"/>
  <c r="AQ9" i="1" s="1"/>
  <c r="AR9" i="1" s="1"/>
  <c r="AS9" i="1" s="1"/>
  <c r="AT9" i="1" s="1"/>
  <c r="AU9" i="1" s="1"/>
  <c r="AV9" i="1" s="1"/>
  <c r="AW9" i="1" s="1"/>
  <c r="AX9" i="1" s="1"/>
  <c r="AY9" i="1" s="1"/>
  <c r="AZ9" i="1" s="1"/>
  <c r="BA9" i="1" s="1"/>
  <c r="BB9" i="1" s="1"/>
  <c r="BC9" i="1" s="1"/>
  <c r="BD9" i="1" s="1"/>
  <c r="BE9" i="1" s="1"/>
  <c r="BF9" i="1" s="1"/>
  <c r="BG9" i="1" s="1"/>
  <c r="BH9" i="1" s="1"/>
  <c r="BI9" i="1" s="1"/>
  <c r="BJ9" i="1" s="1"/>
  <c r="BK9" i="1" s="1"/>
  <c r="BL9" i="1" s="1"/>
  <c r="BM9" i="1" s="1"/>
  <c r="BN9" i="1" s="1"/>
  <c r="BO9" i="1" s="1"/>
  <c r="BP9" i="1" s="1"/>
  <c r="BQ9" i="1" s="1"/>
  <c r="BR9" i="1" s="1"/>
  <c r="BS9" i="1" s="1"/>
  <c r="BT9" i="1" s="1"/>
  <c r="BU9" i="1" s="1"/>
  <c r="BV9" i="1" s="1"/>
  <c r="BW9" i="1" s="1"/>
  <c r="BX9" i="1" s="1"/>
  <c r="BY9" i="1" s="1"/>
  <c r="BZ9" i="1" s="1"/>
  <c r="CA9" i="1" s="1"/>
  <c r="CB9" i="1" s="1"/>
  <c r="CC9" i="1" s="1"/>
  <c r="CD9" i="1" s="1"/>
  <c r="CE9" i="1" s="1"/>
  <c r="BE5" i="1"/>
  <c r="BM65" i="12"/>
  <c r="BL82" i="12"/>
  <c r="BM157" i="12"/>
  <c r="BN140" i="12"/>
  <c r="BL158" i="12"/>
  <c r="BM141" i="12"/>
  <c r="BO168" i="12"/>
  <c r="BN172" i="12"/>
  <c r="BN173" i="12" s="1"/>
  <c r="BL155" i="12"/>
  <c r="BM138" i="12"/>
  <c r="BN181" i="12"/>
  <c r="BN182" i="12" s="1"/>
  <c r="BO177" i="12"/>
  <c r="BN119" i="12"/>
  <c r="BO115" i="12"/>
  <c r="BL185" i="12"/>
  <c r="BK187" i="12"/>
  <c r="BN139" i="12"/>
  <c r="BM156" i="12"/>
  <c r="BK176" i="12"/>
  <c r="BK178" i="12" s="1"/>
  <c r="BK183" i="12" s="1"/>
  <c r="BK169" i="12"/>
  <c r="BK174" i="12" s="1"/>
  <c r="BQ134" i="12"/>
  <c r="BL189" i="12"/>
  <c r="BL190" i="12" s="1"/>
  <c r="BL192" i="12" s="1"/>
  <c r="BL197" i="12" s="1"/>
  <c r="BL167" i="12"/>
  <c r="BM166" i="12"/>
  <c r="BL22" i="1"/>
  <c r="J8" i="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J137" i="12"/>
  <c r="I154" i="12"/>
  <c r="K24" i="12"/>
  <c r="K26" i="12" s="1"/>
  <c r="G7" i="12"/>
  <c r="I165" i="12"/>
  <c r="I18" i="1" s="1"/>
  <c r="F26" i="1"/>
  <c r="F16" i="12"/>
  <c r="G16" i="12"/>
  <c r="J22" i="12"/>
  <c r="J61" i="12" s="1"/>
  <c r="J78" i="12" s="1"/>
  <c r="K20" i="12"/>
  <c r="K21" i="12"/>
  <c r="L3" i="12"/>
  <c r="G5" i="12"/>
  <c r="G9" i="12"/>
  <c r="H9" i="12" s="1"/>
  <c r="I9" i="12" s="1"/>
  <c r="J9" i="12" s="1"/>
  <c r="K9" i="12" s="1"/>
  <c r="L9" i="12" s="1"/>
  <c r="M9" i="12" s="1"/>
  <c r="N9" i="12" s="1"/>
  <c r="O9" i="12" s="1"/>
  <c r="P9" i="12" s="1"/>
  <c r="Q9" i="12" s="1"/>
  <c r="R9" i="12" s="1"/>
  <c r="S9" i="12" s="1"/>
  <c r="T9" i="12" s="1"/>
  <c r="U9" i="12" s="1"/>
  <c r="V9" i="12" s="1"/>
  <c r="W9" i="12" s="1"/>
  <c r="X9" i="12" s="1"/>
  <c r="Y9" i="12" s="1"/>
  <c r="Z9" i="12" s="1"/>
  <c r="AA9" i="12" s="1"/>
  <c r="AB9" i="12" s="1"/>
  <c r="AC9" i="12" s="1"/>
  <c r="AD9" i="12" s="1"/>
  <c r="AE9" i="12" s="1"/>
  <c r="AF9" i="12" s="1"/>
  <c r="AG9" i="12" s="1"/>
  <c r="AH9" i="12" s="1"/>
  <c r="AI9" i="12" s="1"/>
  <c r="AJ9" i="12" s="1"/>
  <c r="AK9" i="12" s="1"/>
  <c r="AL9" i="12" s="1"/>
  <c r="AM9" i="12" s="1"/>
  <c r="AN9" i="12" s="1"/>
  <c r="AO9" i="12" s="1"/>
  <c r="AP9" i="12" s="1"/>
  <c r="AQ9" i="12" s="1"/>
  <c r="AR9" i="12" s="1"/>
  <c r="AS9" i="12" s="1"/>
  <c r="AT9" i="12" s="1"/>
  <c r="AU9" i="12" s="1"/>
  <c r="AV9" i="12" s="1"/>
  <c r="AW9" i="12" s="1"/>
  <c r="AX9" i="12" s="1"/>
  <c r="AY9" i="12" s="1"/>
  <c r="AZ9" i="12" s="1"/>
  <c r="BA9" i="12" s="1"/>
  <c r="BB9" i="12" s="1"/>
  <c r="BC9" i="12" s="1"/>
  <c r="BD9" i="12" s="1"/>
  <c r="BE9" i="12" s="1"/>
  <c r="BF9" i="12" s="1"/>
  <c r="BG9" i="12" s="1"/>
  <c r="AG23" i="1"/>
  <c r="AH23" i="1" s="1"/>
  <c r="AI23" i="1" s="1"/>
  <c r="AJ23" i="1" s="1"/>
  <c r="AK23" i="1" s="1"/>
  <c r="AL23" i="1" s="1"/>
  <c r="AM23" i="1" s="1"/>
  <c r="AN23" i="1" s="1"/>
  <c r="AO23" i="1" s="1"/>
  <c r="AP23" i="1" s="1"/>
  <c r="AQ23" i="1" s="1"/>
  <c r="AR23" i="1" s="1"/>
  <c r="AS23" i="1" s="1"/>
  <c r="AT23" i="1" s="1"/>
  <c r="AU23" i="1" s="1"/>
  <c r="AV23" i="1" s="1"/>
  <c r="AW23" i="1" s="1"/>
  <c r="AX23" i="1" s="1"/>
  <c r="AY23" i="1" s="1"/>
  <c r="AZ23" i="1" s="1"/>
  <c r="BA23" i="1" s="1"/>
  <c r="BB23" i="1" s="1"/>
  <c r="L166" i="12"/>
  <c r="K167" i="12"/>
  <c r="K169" i="12" s="1"/>
  <c r="K174" i="12" s="1"/>
  <c r="X23" i="1"/>
  <c r="Y23" i="1" s="1"/>
  <c r="Z23" i="1" s="1"/>
  <c r="AA23" i="1" s="1"/>
  <c r="AB23" i="1" s="1"/>
  <c r="AC23" i="1" s="1"/>
  <c r="AD23" i="1" s="1"/>
  <c r="AE23" i="1" s="1"/>
  <c r="AF23" i="1" s="1"/>
  <c r="J149" i="12"/>
  <c r="K130" i="12"/>
  <c r="L129" i="12"/>
  <c r="L130" i="12" s="1"/>
  <c r="K132" i="12"/>
  <c r="K189" i="12"/>
  <c r="K190" i="12" s="1"/>
  <c r="K192" i="12" s="1"/>
  <c r="K197" i="12" s="1"/>
  <c r="M128" i="12"/>
  <c r="J169" i="12"/>
  <c r="J174" i="12" s="1"/>
  <c r="J165" i="12" s="1"/>
  <c r="J18" i="1" s="1"/>
  <c r="L185" i="12"/>
  <c r="K187" i="12"/>
  <c r="G138" i="12"/>
  <c r="H138" i="12" s="1"/>
  <c r="F142" i="12"/>
  <c r="H157" i="12"/>
  <c r="N65" i="12"/>
  <c r="M82" i="12"/>
  <c r="J156" i="12"/>
  <c r="N186" i="12"/>
  <c r="M181" i="12"/>
  <c r="M182" i="12" s="1"/>
  <c r="N177" i="12"/>
  <c r="M172" i="12"/>
  <c r="M173" i="12" s="1"/>
  <c r="N168" i="12"/>
  <c r="Z158" i="12"/>
  <c r="N158" i="12"/>
  <c r="Q115" i="12"/>
  <c r="N119" i="12"/>
  <c r="N110" i="12"/>
  <c r="Q101" i="12"/>
  <c r="R105" i="12"/>
  <c r="F155" i="12"/>
  <c r="X22" i="1"/>
  <c r="Y22" i="1" s="1"/>
  <c r="Z22" i="1" s="1"/>
  <c r="AA22" i="1" s="1"/>
  <c r="AB22" i="1" s="1"/>
  <c r="AC22" i="1" s="1"/>
  <c r="AD22" i="1" s="1"/>
  <c r="AE22" i="1" s="1"/>
  <c r="AF22" i="1" s="1"/>
  <c r="H16" i="12"/>
  <c r="AH22" i="1"/>
  <c r="AI22" i="1" s="1"/>
  <c r="AJ22" i="1" s="1"/>
  <c r="AK22" i="1" s="1"/>
  <c r="AL22" i="1" s="1"/>
  <c r="AM22" i="1" s="1"/>
  <c r="AN22" i="1" s="1"/>
  <c r="AO22" i="1" s="1"/>
  <c r="AP22" i="1" s="1"/>
  <c r="AQ22" i="1" s="1"/>
  <c r="AR22" i="1" s="1"/>
  <c r="AS22" i="1" s="1"/>
  <c r="AT22" i="1" s="1"/>
  <c r="AU22" i="1" s="1"/>
  <c r="AV22" i="1" s="1"/>
  <c r="AW22" i="1" s="1"/>
  <c r="AX22" i="1" s="1"/>
  <c r="AY22" i="1" s="1"/>
  <c r="AZ22" i="1" s="1"/>
  <c r="BA22" i="1" s="1"/>
  <c r="BB22" i="1" s="1"/>
  <c r="H27" i="1"/>
  <c r="I27" i="1" s="1"/>
  <c r="J27" i="1" s="1"/>
  <c r="K27" i="1" s="1"/>
  <c r="L27" i="1" s="1"/>
  <c r="M27" i="1" s="1"/>
  <c r="N27" i="1" s="1"/>
  <c r="O27" i="1" s="1"/>
  <c r="P27" i="1" s="1"/>
  <c r="Q27" i="1" s="1"/>
  <c r="R27" i="1" s="1"/>
  <c r="S27" i="1" s="1"/>
  <c r="T27" i="1" s="1"/>
  <c r="U27" i="1" s="1"/>
  <c r="V27" i="1" s="1"/>
  <c r="W27" i="1" s="1"/>
  <c r="X27" i="1" s="1"/>
  <c r="Y27" i="1" s="1"/>
  <c r="Z27" i="1" s="1"/>
  <c r="AA27" i="1" s="1"/>
  <c r="AB27" i="1" s="1"/>
  <c r="AD27" i="1"/>
  <c r="BD8" i="1" l="1"/>
  <c r="BC26" i="1"/>
  <c r="BC28" i="1" s="1"/>
  <c r="BF5" i="1"/>
  <c r="BM189" i="12"/>
  <c r="BM190" i="12" s="1"/>
  <c r="BM192" i="12" s="1"/>
  <c r="BM197" i="12" s="1"/>
  <c r="BM167" i="12"/>
  <c r="BN166" i="12"/>
  <c r="BP177" i="12"/>
  <c r="BO181" i="12"/>
  <c r="BO182" i="12" s="1"/>
  <c r="BP168" i="12"/>
  <c r="BO172" i="12"/>
  <c r="BO173" i="12" s="1"/>
  <c r="BL169" i="12"/>
  <c r="BL174" i="12" s="1"/>
  <c r="BL176" i="12"/>
  <c r="BL178" i="12" s="1"/>
  <c r="BL183" i="12" s="1"/>
  <c r="BR134" i="12"/>
  <c r="BN138" i="12"/>
  <c r="BM155" i="12"/>
  <c r="BN65" i="12"/>
  <c r="BM82" i="12"/>
  <c r="BN141" i="12"/>
  <c r="BM158" i="12"/>
  <c r="BO139" i="12"/>
  <c r="BN156" i="12"/>
  <c r="BN157" i="12"/>
  <c r="BO140" i="12"/>
  <c r="BM185" i="12"/>
  <c r="BL187" i="12"/>
  <c r="BO119" i="12"/>
  <c r="BP115" i="12"/>
  <c r="BM22" i="1"/>
  <c r="I138" i="12"/>
  <c r="H142" i="12"/>
  <c r="J154" i="12"/>
  <c r="K137" i="12"/>
  <c r="BH9" i="12"/>
  <c r="L24" i="12"/>
  <c r="L26" i="12" s="1"/>
  <c r="H7" i="12"/>
  <c r="H5" i="12"/>
  <c r="I5" i="12" s="1"/>
  <c r="G13" i="12"/>
  <c r="F28" i="1"/>
  <c r="K22" i="12"/>
  <c r="K61" i="12" s="1"/>
  <c r="K78" i="12" s="1"/>
  <c r="L20" i="12"/>
  <c r="L21" i="12"/>
  <c r="M3" i="12"/>
  <c r="K176" i="12"/>
  <c r="K178" i="12" s="1"/>
  <c r="K183" i="12" s="1"/>
  <c r="K165" i="12" s="1"/>
  <c r="K18" i="1" s="1"/>
  <c r="M166" i="12"/>
  <c r="L167" i="12"/>
  <c r="L169" i="12" s="1"/>
  <c r="L174" i="12" s="1"/>
  <c r="L189" i="12"/>
  <c r="L190" i="12" s="1"/>
  <c r="L192" i="12" s="1"/>
  <c r="L197" i="12" s="1"/>
  <c r="K162" i="12"/>
  <c r="K149" i="12"/>
  <c r="M129" i="12"/>
  <c r="L132" i="12"/>
  <c r="N128" i="12"/>
  <c r="G142" i="12"/>
  <c r="G155" i="12"/>
  <c r="F159" i="12"/>
  <c r="F163" i="12" s="1"/>
  <c r="F148" i="12" s="1"/>
  <c r="I157" i="12"/>
  <c r="M185" i="12"/>
  <c r="L187" i="12"/>
  <c r="N82" i="12"/>
  <c r="O65" i="12"/>
  <c r="K156" i="12"/>
  <c r="O186" i="12"/>
  <c r="N181" i="12"/>
  <c r="N182" i="12" s="1"/>
  <c r="O177" i="12"/>
  <c r="N172" i="12"/>
  <c r="N173" i="12" s="1"/>
  <c r="O168" i="12"/>
  <c r="AA158" i="12"/>
  <c r="O158" i="12"/>
  <c r="O119" i="12"/>
  <c r="R115" i="12"/>
  <c r="O110" i="12"/>
  <c r="S105" i="12"/>
  <c r="R101" i="12"/>
  <c r="F144" i="12"/>
  <c r="F145" i="12"/>
  <c r="I16" i="12"/>
  <c r="H31" i="1"/>
  <c r="I31" i="1" s="1"/>
  <c r="J31" i="1" s="1"/>
  <c r="K31" i="1" s="1"/>
  <c r="L31" i="1" s="1"/>
  <c r="M31" i="1" s="1"/>
  <c r="N31" i="1" s="1"/>
  <c r="O31" i="1" s="1"/>
  <c r="P31" i="1" s="1"/>
  <c r="Q31" i="1" s="1"/>
  <c r="R31" i="1" s="1"/>
  <c r="S31" i="1" s="1"/>
  <c r="T31" i="1" s="1"/>
  <c r="U31" i="1" s="1"/>
  <c r="V31" i="1" s="1"/>
  <c r="W31" i="1" s="1"/>
  <c r="X31" i="1" s="1"/>
  <c r="Y31" i="1" s="1"/>
  <c r="Z31" i="1" s="1"/>
  <c r="AA31" i="1" s="1"/>
  <c r="AB31" i="1" s="1"/>
  <c r="AC31" i="1" s="1"/>
  <c r="AD31" i="1" s="1"/>
  <c r="AE27" i="1"/>
  <c r="AF27" i="1" s="1"/>
  <c r="AG27" i="1" s="1"/>
  <c r="AH27" i="1" s="1"/>
  <c r="AI27" i="1" s="1"/>
  <c r="AJ27" i="1" s="1"/>
  <c r="AK27" i="1" s="1"/>
  <c r="AL27" i="1" s="1"/>
  <c r="AM27" i="1" s="1"/>
  <c r="AN27" i="1" s="1"/>
  <c r="AO27" i="1" s="1"/>
  <c r="AP27" i="1" s="1"/>
  <c r="AQ27" i="1" s="1"/>
  <c r="AR27" i="1" s="1"/>
  <c r="AS27" i="1" s="1"/>
  <c r="AT27" i="1" s="1"/>
  <c r="AU27" i="1" s="1"/>
  <c r="AV27" i="1" s="1"/>
  <c r="AW27" i="1" s="1"/>
  <c r="AX27" i="1" s="1"/>
  <c r="AY27" i="1" s="1"/>
  <c r="AZ27" i="1" s="1"/>
  <c r="BA27" i="1" s="1"/>
  <c r="BB27" i="1" s="1"/>
  <c r="BG5" i="1" l="1"/>
  <c r="BE8" i="1"/>
  <c r="BD26" i="1"/>
  <c r="BD28" i="1" s="1"/>
  <c r="BS134" i="12"/>
  <c r="BQ168" i="12"/>
  <c r="BP172" i="12"/>
  <c r="BP173" i="12" s="1"/>
  <c r="BQ177" i="12"/>
  <c r="BP181" i="12"/>
  <c r="BP182" i="12" s="1"/>
  <c r="BN167" i="12"/>
  <c r="BO166" i="12"/>
  <c r="BN189" i="12"/>
  <c r="BN190" i="12" s="1"/>
  <c r="BN192" i="12" s="1"/>
  <c r="BN197" i="12" s="1"/>
  <c r="BP140" i="12"/>
  <c r="BO157" i="12"/>
  <c r="BO156" i="12"/>
  <c r="BP139" i="12"/>
  <c r="BO141" i="12"/>
  <c r="BN158" i="12"/>
  <c r="BM176" i="12"/>
  <c r="BM178" i="12" s="1"/>
  <c r="BM183" i="12" s="1"/>
  <c r="BM169" i="12"/>
  <c r="BM174" i="12" s="1"/>
  <c r="BN155" i="12"/>
  <c r="BO138" i="12"/>
  <c r="BM187" i="12"/>
  <c r="BN185" i="12"/>
  <c r="BN82" i="12"/>
  <c r="BO65" i="12"/>
  <c r="BQ115" i="12"/>
  <c r="BP119" i="12"/>
  <c r="BN22" i="1"/>
  <c r="J138" i="12"/>
  <c r="I142" i="12"/>
  <c r="L137" i="12"/>
  <c r="K154" i="12"/>
  <c r="BI9" i="12"/>
  <c r="M24" i="12"/>
  <c r="M26" i="12" s="1"/>
  <c r="I7" i="12"/>
  <c r="H13" i="12"/>
  <c r="J5" i="12"/>
  <c r="I13" i="12"/>
  <c r="L22" i="12"/>
  <c r="L61" i="12" s="1"/>
  <c r="L78" i="12" s="1"/>
  <c r="M20" i="12"/>
  <c r="M21" i="12"/>
  <c r="N3" i="12"/>
  <c r="N166" i="12"/>
  <c r="N189" i="12" s="1"/>
  <c r="N190" i="12" s="1"/>
  <c r="N192" i="12" s="1"/>
  <c r="N197" i="12" s="1"/>
  <c r="M167" i="12"/>
  <c r="M176" i="12" s="1"/>
  <c r="M178" i="12" s="1"/>
  <c r="M183" i="12" s="1"/>
  <c r="L162" i="12"/>
  <c r="L149" i="12"/>
  <c r="M130" i="12"/>
  <c r="N129" i="12"/>
  <c r="N130" i="12" s="1"/>
  <c r="M132" i="12"/>
  <c r="L176" i="12"/>
  <c r="L178" i="12" s="1"/>
  <c r="L183" i="12" s="1"/>
  <c r="L165" i="12" s="1"/>
  <c r="L18" i="1" s="1"/>
  <c r="M189" i="12"/>
  <c r="M190" i="12" s="1"/>
  <c r="M192" i="12" s="1"/>
  <c r="M197" i="12" s="1"/>
  <c r="O128" i="12"/>
  <c r="J157" i="12"/>
  <c r="H155" i="12"/>
  <c r="N185" i="12"/>
  <c r="M187" i="12"/>
  <c r="G159" i="12"/>
  <c r="G163" i="12" s="1"/>
  <c r="G148" i="12" s="1"/>
  <c r="G144" i="12"/>
  <c r="G145" i="12"/>
  <c r="P65" i="12"/>
  <c r="O82" i="12"/>
  <c r="L156" i="12"/>
  <c r="P186" i="12"/>
  <c r="P177" i="12"/>
  <c r="O181" i="12"/>
  <c r="O182" i="12" s="1"/>
  <c r="P168" i="12"/>
  <c r="O172" i="12"/>
  <c r="O173" i="12" s="1"/>
  <c r="AB158" i="12"/>
  <c r="P158" i="12"/>
  <c r="S115" i="12"/>
  <c r="P119" i="12"/>
  <c r="P110" i="12"/>
  <c r="S101" i="12"/>
  <c r="T105" i="12"/>
  <c r="F146" i="12"/>
  <c r="F127" i="12" s="1"/>
  <c r="F17" i="1" s="1"/>
  <c r="J16" i="12"/>
  <c r="AE31" i="1"/>
  <c r="AF31" i="1" s="1"/>
  <c r="AG31" i="1" s="1"/>
  <c r="AH31" i="1" s="1"/>
  <c r="AI31" i="1" s="1"/>
  <c r="AJ31" i="1" s="1"/>
  <c r="AK31" i="1" s="1"/>
  <c r="AL31" i="1" s="1"/>
  <c r="AM31" i="1" s="1"/>
  <c r="AN31" i="1" s="1"/>
  <c r="AO31" i="1" s="1"/>
  <c r="AP31" i="1" s="1"/>
  <c r="AQ31" i="1" s="1"/>
  <c r="AR31" i="1" s="1"/>
  <c r="AS31" i="1" s="1"/>
  <c r="AT31" i="1" s="1"/>
  <c r="AU31" i="1" s="1"/>
  <c r="AV31" i="1" s="1"/>
  <c r="AW31" i="1" s="1"/>
  <c r="AX31" i="1" s="1"/>
  <c r="AY31" i="1" s="1"/>
  <c r="AZ31" i="1" s="1"/>
  <c r="BA31" i="1" s="1"/>
  <c r="BB31" i="1" s="1"/>
  <c r="F52" i="12"/>
  <c r="BF8" i="1" l="1"/>
  <c r="BE26" i="1"/>
  <c r="BE28" i="1" s="1"/>
  <c r="BH5" i="1"/>
  <c r="BP65" i="12"/>
  <c r="BO82" i="12"/>
  <c r="BP157" i="12"/>
  <c r="BQ140" i="12"/>
  <c r="BO167" i="12"/>
  <c r="BP166" i="12"/>
  <c r="BO189" i="12"/>
  <c r="BO190" i="12" s="1"/>
  <c r="BO192" i="12" s="1"/>
  <c r="BO197" i="12" s="1"/>
  <c r="BP138" i="12"/>
  <c r="BO155" i="12"/>
  <c r="BR177" i="12"/>
  <c r="BQ181" i="12"/>
  <c r="BQ182" i="12" s="1"/>
  <c r="BR168" i="12"/>
  <c r="BQ172" i="12"/>
  <c r="BQ173" i="12" s="1"/>
  <c r="BP141" i="12"/>
  <c r="BO158" i="12"/>
  <c r="BR115" i="12"/>
  <c r="BQ119" i="12"/>
  <c r="BO185" i="12"/>
  <c r="BN187" i="12"/>
  <c r="BN169" i="12"/>
  <c r="BN174" i="12" s="1"/>
  <c r="BN176" i="12"/>
  <c r="BN178" i="12" s="1"/>
  <c r="BN183" i="12" s="1"/>
  <c r="BQ139" i="12"/>
  <c r="BP156" i="12"/>
  <c r="BT134" i="12"/>
  <c r="BO22" i="1"/>
  <c r="K138" i="12"/>
  <c r="J142" i="12"/>
  <c r="L154" i="12"/>
  <c r="M137" i="12"/>
  <c r="BJ9" i="12"/>
  <c r="N24" i="12"/>
  <c r="N26" i="12" s="1"/>
  <c r="J7" i="12"/>
  <c r="K5" i="12"/>
  <c r="J13" i="12"/>
  <c r="M169" i="12"/>
  <c r="M174" i="12" s="1"/>
  <c r="M165" i="12" s="1"/>
  <c r="M18" i="1" s="1"/>
  <c r="M22" i="12"/>
  <c r="M61" i="12" s="1"/>
  <c r="M78" i="12" s="1"/>
  <c r="N20" i="12"/>
  <c r="N21" i="12"/>
  <c r="O3" i="12"/>
  <c r="N167" i="12"/>
  <c r="N176" i="12" s="1"/>
  <c r="N178" i="12" s="1"/>
  <c r="N183" i="12" s="1"/>
  <c r="O166" i="12"/>
  <c r="F53" i="12"/>
  <c r="F54" i="12" s="1"/>
  <c r="F111" i="12"/>
  <c r="F63" i="12" s="1"/>
  <c r="F80" i="12" s="1"/>
  <c r="F107" i="12"/>
  <c r="F121" i="12"/>
  <c r="F64" i="12" s="1"/>
  <c r="F81" i="12" s="1"/>
  <c r="M162" i="12"/>
  <c r="M149" i="12"/>
  <c r="O129" i="12"/>
  <c r="O132" i="12" s="1"/>
  <c r="O162" i="12" s="1"/>
  <c r="N132" i="12"/>
  <c r="P128" i="12"/>
  <c r="Q128" i="12" s="1"/>
  <c r="G146" i="12"/>
  <c r="G127" i="12" s="1"/>
  <c r="G17" i="1" s="1"/>
  <c r="H159" i="12"/>
  <c r="H145" i="12"/>
  <c r="H144" i="12"/>
  <c r="I155" i="12"/>
  <c r="I159" i="12" s="1"/>
  <c r="K157" i="12"/>
  <c r="O185" i="12"/>
  <c r="N187" i="12"/>
  <c r="Q65" i="12"/>
  <c r="P82" i="12"/>
  <c r="M156" i="12"/>
  <c r="Q186" i="12"/>
  <c r="Q177" i="12"/>
  <c r="P181" i="12"/>
  <c r="P182" i="12" s="1"/>
  <c r="Q168" i="12"/>
  <c r="P172" i="12"/>
  <c r="P173" i="12" s="1"/>
  <c r="AC158" i="12"/>
  <c r="Q158" i="12"/>
  <c r="T115" i="12"/>
  <c r="Q119" i="12"/>
  <c r="Q110" i="12"/>
  <c r="T101" i="12"/>
  <c r="U105" i="12"/>
  <c r="K16" i="12"/>
  <c r="F124" i="12"/>
  <c r="F131" i="12" s="1"/>
  <c r="BI5" i="1" l="1"/>
  <c r="BG8" i="1"/>
  <c r="BF26" i="1"/>
  <c r="BF28" i="1" s="1"/>
  <c r="BR139" i="12"/>
  <c r="BQ156" i="12"/>
  <c r="BR181" i="12"/>
  <c r="BR182" i="12" s="1"/>
  <c r="BS177" i="12"/>
  <c r="BU134" i="12"/>
  <c r="BR172" i="12"/>
  <c r="BR173" i="12" s="1"/>
  <c r="BS168" i="12"/>
  <c r="BQ138" i="12"/>
  <c r="BP155" i="12"/>
  <c r="BQ166" i="12"/>
  <c r="BP167" i="12"/>
  <c r="BP189" i="12"/>
  <c r="BP190" i="12" s="1"/>
  <c r="BP192" i="12" s="1"/>
  <c r="BP197" i="12" s="1"/>
  <c r="BO169" i="12"/>
  <c r="BO174" i="12" s="1"/>
  <c r="BO176" i="12"/>
  <c r="BO178" i="12" s="1"/>
  <c r="BO183" i="12" s="1"/>
  <c r="BR119" i="12"/>
  <c r="BS115" i="12"/>
  <c r="BR140" i="12"/>
  <c r="BQ157" i="12"/>
  <c r="BQ141" i="12"/>
  <c r="BP158" i="12"/>
  <c r="BO187" i="12"/>
  <c r="BP185" i="12"/>
  <c r="BQ65" i="12"/>
  <c r="BP82" i="12"/>
  <c r="BP22" i="1"/>
  <c r="L138" i="12"/>
  <c r="K142" i="12"/>
  <c r="I163" i="12"/>
  <c r="I148" i="12" s="1"/>
  <c r="H163" i="12"/>
  <c r="H148" i="12" s="1"/>
  <c r="N137" i="12"/>
  <c r="M154" i="12"/>
  <c r="BK9" i="12"/>
  <c r="O24" i="12"/>
  <c r="O26" i="12" s="1"/>
  <c r="K7" i="12"/>
  <c r="L5" i="12"/>
  <c r="K13" i="12"/>
  <c r="N22" i="12"/>
  <c r="N61" i="12" s="1"/>
  <c r="N78" i="12" s="1"/>
  <c r="O20" i="12"/>
  <c r="O21" i="12"/>
  <c r="P3" i="12"/>
  <c r="P166" i="12"/>
  <c r="P189" i="12" s="1"/>
  <c r="P190" i="12" s="1"/>
  <c r="P192" i="12" s="1"/>
  <c r="P197" i="12" s="1"/>
  <c r="O167" i="12"/>
  <c r="O169" i="12" s="1"/>
  <c r="O174" i="12" s="1"/>
  <c r="O189" i="12"/>
  <c r="O190" i="12" s="1"/>
  <c r="O192" i="12" s="1"/>
  <c r="O197" i="12" s="1"/>
  <c r="O149" i="12"/>
  <c r="O130" i="12"/>
  <c r="N162" i="12"/>
  <c r="N149" i="12"/>
  <c r="Q129" i="12"/>
  <c r="P129" i="12"/>
  <c r="G124" i="12"/>
  <c r="G131" i="12" s="1"/>
  <c r="N169" i="12"/>
  <c r="N174" i="12" s="1"/>
  <c r="N165" i="12" s="1"/>
  <c r="N18" i="1" s="1"/>
  <c r="F76" i="12"/>
  <c r="H146" i="12"/>
  <c r="H127" i="12" s="1"/>
  <c r="L157" i="12"/>
  <c r="J155" i="12"/>
  <c r="J159" i="12" s="1"/>
  <c r="P185" i="12"/>
  <c r="O187" i="12"/>
  <c r="I145" i="12"/>
  <c r="I144" i="12"/>
  <c r="R65" i="12"/>
  <c r="Q82" i="12"/>
  <c r="N156" i="12"/>
  <c r="R186" i="12"/>
  <c r="R177" i="12"/>
  <c r="Q181" i="12"/>
  <c r="Q182" i="12" s="1"/>
  <c r="Q172" i="12"/>
  <c r="Q173" i="12" s="1"/>
  <c r="R168" i="12"/>
  <c r="AD158" i="12"/>
  <c r="R128" i="12"/>
  <c r="R158" i="12"/>
  <c r="R119" i="12"/>
  <c r="U115" i="12"/>
  <c r="R110" i="12"/>
  <c r="V105" i="12"/>
  <c r="U101" i="12"/>
  <c r="L16" i="12"/>
  <c r="F15" i="12"/>
  <c r="F18" i="12" s="1"/>
  <c r="G15" i="12"/>
  <c r="G18" i="12" s="1"/>
  <c r="G11" i="1"/>
  <c r="F4" i="12"/>
  <c r="F16" i="1"/>
  <c r="BH8" i="1" l="1"/>
  <c r="BG26" i="1"/>
  <c r="BG28" i="1" s="1"/>
  <c r="BJ5" i="1"/>
  <c r="BP169" i="12"/>
  <c r="BP174" i="12" s="1"/>
  <c r="BP176" i="12"/>
  <c r="BP178" i="12" s="1"/>
  <c r="BP183" i="12" s="1"/>
  <c r="BR65" i="12"/>
  <c r="BQ82" i="12"/>
  <c r="BS172" i="12"/>
  <c r="BS173" i="12" s="1"/>
  <c r="BT168" i="12"/>
  <c r="BS140" i="12"/>
  <c r="BR157" i="12"/>
  <c r="BP187" i="12"/>
  <c r="BQ185" i="12"/>
  <c r="BR141" i="12"/>
  <c r="BQ158" i="12"/>
  <c r="BS119" i="12"/>
  <c r="BT115" i="12"/>
  <c r="BS181" i="12"/>
  <c r="BS182" i="12" s="1"/>
  <c r="BT177" i="12"/>
  <c r="BQ167" i="12"/>
  <c r="BQ189" i="12"/>
  <c r="BQ190" i="12" s="1"/>
  <c r="BQ192" i="12" s="1"/>
  <c r="BQ197" i="12" s="1"/>
  <c r="BR166" i="12"/>
  <c r="BR138" i="12"/>
  <c r="BQ155" i="12"/>
  <c r="BV134" i="12"/>
  <c r="BS139" i="12"/>
  <c r="BR156" i="12"/>
  <c r="BQ22" i="1"/>
  <c r="M138" i="12"/>
  <c r="L142" i="12"/>
  <c r="H17" i="1"/>
  <c r="J163" i="12"/>
  <c r="J148" i="12" s="1"/>
  <c r="O137" i="12"/>
  <c r="N154" i="12"/>
  <c r="BL9" i="12"/>
  <c r="P24" i="12"/>
  <c r="P26" i="12" s="1"/>
  <c r="L7" i="12"/>
  <c r="M5" i="12"/>
  <c r="L13" i="12"/>
  <c r="G26" i="1"/>
  <c r="G28" i="1" s="1"/>
  <c r="H26" i="1"/>
  <c r="G12" i="1"/>
  <c r="G52" i="12"/>
  <c r="O22" i="12"/>
  <c r="O61" i="12" s="1"/>
  <c r="O78" i="12" s="1"/>
  <c r="P20" i="12"/>
  <c r="P21" i="12"/>
  <c r="F22" i="12"/>
  <c r="Q3" i="12"/>
  <c r="Q166" i="12"/>
  <c r="Q189" i="12" s="1"/>
  <c r="Q190" i="12" s="1"/>
  <c r="Q192" i="12" s="1"/>
  <c r="Q197" i="12" s="1"/>
  <c r="P167" i="12"/>
  <c r="P176" i="12" s="1"/>
  <c r="P178" i="12" s="1"/>
  <c r="P183" i="12" s="1"/>
  <c r="H11" i="1"/>
  <c r="G15" i="1"/>
  <c r="F12" i="1"/>
  <c r="P132" i="12"/>
  <c r="R129" i="12"/>
  <c r="R132" i="12" s="1"/>
  <c r="Q130" i="12"/>
  <c r="Q132" i="12"/>
  <c r="Q162" i="12" s="1"/>
  <c r="P130" i="12"/>
  <c r="H124" i="12"/>
  <c r="H131" i="12" s="1"/>
  <c r="O176" i="12"/>
  <c r="O178" i="12" s="1"/>
  <c r="O183" i="12" s="1"/>
  <c r="O165" i="12" s="1"/>
  <c r="O18" i="1" s="1"/>
  <c r="G76" i="12"/>
  <c r="I146" i="12"/>
  <c r="I127" i="12" s="1"/>
  <c r="I17" i="1" s="1"/>
  <c r="G4" i="12"/>
  <c r="F48" i="12"/>
  <c r="F55" i="12" s="1"/>
  <c r="J145" i="12"/>
  <c r="J144" i="12"/>
  <c r="Q185" i="12"/>
  <c r="P187" i="12"/>
  <c r="K155" i="12"/>
  <c r="K159" i="12" s="1"/>
  <c r="M157" i="12"/>
  <c r="S65" i="12"/>
  <c r="R82" i="12"/>
  <c r="O156" i="12"/>
  <c r="S186" i="12"/>
  <c r="R181" i="12"/>
  <c r="R182" i="12" s="1"/>
  <c r="S177" i="12"/>
  <c r="R172" i="12"/>
  <c r="R173" i="12" s="1"/>
  <c r="S168" i="12"/>
  <c r="AE158" i="12"/>
  <c r="S128" i="12"/>
  <c r="S158" i="12"/>
  <c r="V115" i="12"/>
  <c r="S119" i="12"/>
  <c r="S110" i="12"/>
  <c r="W105" i="12"/>
  <c r="V101" i="12"/>
  <c r="M16" i="12"/>
  <c r="H15" i="12"/>
  <c r="H18" i="12" s="1"/>
  <c r="BK5" i="1" l="1"/>
  <c r="BI8" i="1"/>
  <c r="BH26" i="1"/>
  <c r="BH28" i="1" s="1"/>
  <c r="BR155" i="12"/>
  <c r="BS138" i="12"/>
  <c r="BR158" i="12"/>
  <c r="BS141" i="12"/>
  <c r="BT181" i="12"/>
  <c r="BT182" i="12" s="1"/>
  <c r="BU177" i="12"/>
  <c r="BS156" i="12"/>
  <c r="BT139" i="12"/>
  <c r="BW134" i="12"/>
  <c r="BR167" i="12"/>
  <c r="BS166" i="12"/>
  <c r="BR189" i="12"/>
  <c r="BR190" i="12" s="1"/>
  <c r="BR192" i="12" s="1"/>
  <c r="BR197" i="12" s="1"/>
  <c r="BQ169" i="12"/>
  <c r="BQ174" i="12" s="1"/>
  <c r="BQ176" i="12"/>
  <c r="BQ178" i="12" s="1"/>
  <c r="BQ183" i="12" s="1"/>
  <c r="BR82" i="12"/>
  <c r="BS65" i="12"/>
  <c r="BQ187" i="12"/>
  <c r="BR185" i="12"/>
  <c r="BT140" i="12"/>
  <c r="BS157" i="12"/>
  <c r="BT172" i="12"/>
  <c r="BT173" i="12" s="1"/>
  <c r="BU168" i="12"/>
  <c r="BU115" i="12"/>
  <c r="BT119" i="12"/>
  <c r="BR22" i="1"/>
  <c r="N138" i="12"/>
  <c r="M142" i="12"/>
  <c r="K163" i="12"/>
  <c r="K148" i="12" s="1"/>
  <c r="P137" i="12"/>
  <c r="O154" i="12"/>
  <c r="BM9" i="12"/>
  <c r="Q24" i="12"/>
  <c r="Q26" i="12" s="1"/>
  <c r="M7" i="12"/>
  <c r="N5" i="12"/>
  <c r="M13" i="12"/>
  <c r="I26" i="1"/>
  <c r="G16" i="1"/>
  <c r="H12" i="1"/>
  <c r="G109" i="12"/>
  <c r="G104" i="12"/>
  <c r="G90" i="12"/>
  <c r="G103" i="12"/>
  <c r="G95" i="12"/>
  <c r="G118" i="12" s="1"/>
  <c r="G53" i="12"/>
  <c r="G54" i="12" s="1"/>
  <c r="G94" i="12"/>
  <c r="P22" i="12"/>
  <c r="P61" i="12" s="1"/>
  <c r="P78" i="12" s="1"/>
  <c r="F61" i="12"/>
  <c r="Q20" i="12"/>
  <c r="Q21" i="12"/>
  <c r="R3" i="12"/>
  <c r="P169" i="12"/>
  <c r="P174" i="12" s="1"/>
  <c r="P165" i="12" s="1"/>
  <c r="P18" i="1" s="1"/>
  <c r="R166" i="12"/>
  <c r="R189" i="12" s="1"/>
  <c r="R190" i="12" s="1"/>
  <c r="R192" i="12" s="1"/>
  <c r="R197" i="12" s="1"/>
  <c r="Q167" i="12"/>
  <c r="Q176" i="12" s="1"/>
  <c r="Q178" i="12" s="1"/>
  <c r="Q183" i="12" s="1"/>
  <c r="I11" i="1"/>
  <c r="R130" i="12"/>
  <c r="Q149" i="12"/>
  <c r="S129" i="12"/>
  <c r="P149" i="12"/>
  <c r="P162" i="12"/>
  <c r="I124" i="12"/>
  <c r="I131" i="12" s="1"/>
  <c r="H76" i="12"/>
  <c r="H4" i="12"/>
  <c r="G48" i="12"/>
  <c r="G55" i="12" s="1"/>
  <c r="J146" i="12"/>
  <c r="J127" i="12" s="1"/>
  <c r="J17" i="1" s="1"/>
  <c r="L155" i="12"/>
  <c r="L159" i="12" s="1"/>
  <c r="K145" i="12"/>
  <c r="K144" i="12"/>
  <c r="N157" i="12"/>
  <c r="R185" i="12"/>
  <c r="Q187" i="12"/>
  <c r="T65" i="12"/>
  <c r="S82" i="12"/>
  <c r="P156" i="12"/>
  <c r="T186" i="12"/>
  <c r="S181" i="12"/>
  <c r="S182" i="12" s="1"/>
  <c r="T177" i="12"/>
  <c r="T168" i="12"/>
  <c r="S172" i="12"/>
  <c r="S173" i="12" s="1"/>
  <c r="AF158" i="12"/>
  <c r="R149" i="12"/>
  <c r="R162" i="12"/>
  <c r="T132" i="12"/>
  <c r="T158" i="12"/>
  <c r="T119" i="12"/>
  <c r="W115" i="12"/>
  <c r="T110" i="12"/>
  <c r="W101" i="12"/>
  <c r="X105" i="12"/>
  <c r="N16" i="12"/>
  <c r="I15" i="12"/>
  <c r="I18" i="12" s="1"/>
  <c r="BJ8" i="1" l="1"/>
  <c r="BI26" i="1"/>
  <c r="BI28" i="1" s="1"/>
  <c r="BL5" i="1"/>
  <c r="BU140" i="12"/>
  <c r="BT157" i="12"/>
  <c r="BU139" i="12"/>
  <c r="BT156" i="12"/>
  <c r="BR169" i="12"/>
  <c r="BR174" i="12" s="1"/>
  <c r="BR176" i="12"/>
  <c r="BR178" i="12" s="1"/>
  <c r="BR183" i="12" s="1"/>
  <c r="BU181" i="12"/>
  <c r="BU182" i="12" s="1"/>
  <c r="BV177" i="12"/>
  <c r="BT65" i="12"/>
  <c r="BS82" i="12"/>
  <c r="BS167" i="12"/>
  <c r="BT166" i="12"/>
  <c r="BS189" i="12"/>
  <c r="BS190" i="12" s="1"/>
  <c r="BS192" i="12" s="1"/>
  <c r="BS197" i="12" s="1"/>
  <c r="BU172" i="12"/>
  <c r="BU173" i="12" s="1"/>
  <c r="BV168" i="12"/>
  <c r="BX134" i="12"/>
  <c r="BR187" i="12"/>
  <c r="BS185" i="12"/>
  <c r="BS155" i="12"/>
  <c r="BT138" i="12"/>
  <c r="BU119" i="12"/>
  <c r="BV115" i="12"/>
  <c r="BS158" i="12"/>
  <c r="BT141" i="12"/>
  <c r="O138" i="12"/>
  <c r="N142" i="12"/>
  <c r="L163" i="12"/>
  <c r="L148" i="12" s="1"/>
  <c r="Q137" i="12"/>
  <c r="P154" i="12"/>
  <c r="BN9" i="12"/>
  <c r="R24" i="12"/>
  <c r="R26" i="12" s="1"/>
  <c r="N7" i="12"/>
  <c r="O5" i="12"/>
  <c r="N13" i="12"/>
  <c r="J26" i="1"/>
  <c r="H28" i="1"/>
  <c r="H16" i="1"/>
  <c r="H15" i="1"/>
  <c r="H52" i="12"/>
  <c r="H90" i="12" s="1"/>
  <c r="G97" i="12"/>
  <c r="G117" i="12"/>
  <c r="G120" i="12" s="1"/>
  <c r="G113" i="12"/>
  <c r="G114" i="12" s="1"/>
  <c r="G116" i="12" s="1"/>
  <c r="G91" i="12"/>
  <c r="G106" i="12"/>
  <c r="Q22" i="12"/>
  <c r="Q61" i="12" s="1"/>
  <c r="Q78" i="12" s="1"/>
  <c r="G61" i="12"/>
  <c r="F78" i="12"/>
  <c r="R20" i="12"/>
  <c r="R21" i="12"/>
  <c r="S3" i="12"/>
  <c r="I12" i="1"/>
  <c r="Q169" i="12"/>
  <c r="Q174" i="12" s="1"/>
  <c r="Q165" i="12" s="1"/>
  <c r="Q18" i="1" s="1"/>
  <c r="S166" i="12"/>
  <c r="R167" i="12"/>
  <c r="R176" i="12" s="1"/>
  <c r="R178" i="12" s="1"/>
  <c r="R183" i="12" s="1"/>
  <c r="J11" i="1"/>
  <c r="S130" i="12"/>
  <c r="S132" i="12"/>
  <c r="S149" i="12" s="1"/>
  <c r="G56" i="12"/>
  <c r="J124" i="12"/>
  <c r="J131" i="12" s="1"/>
  <c r="I76" i="12"/>
  <c r="I4" i="12"/>
  <c r="H48" i="12"/>
  <c r="H55" i="12" s="1"/>
  <c r="K146" i="12"/>
  <c r="K127" i="12" s="1"/>
  <c r="K17" i="1" s="1"/>
  <c r="Y105" i="12"/>
  <c r="Z105" i="12" s="1"/>
  <c r="AA105" i="12" s="1"/>
  <c r="AB105" i="12" s="1"/>
  <c r="AC105" i="12" s="1"/>
  <c r="AD105" i="12" s="1"/>
  <c r="AE105" i="12" s="1"/>
  <c r="AF105" i="12" s="1"/>
  <c r="AG105" i="12" s="1"/>
  <c r="AH105" i="12" s="1"/>
  <c r="AI105" i="12" s="1"/>
  <c r="AJ105" i="12" s="1"/>
  <c r="AK105" i="12" s="1"/>
  <c r="AL105" i="12" s="1"/>
  <c r="AM105" i="12" s="1"/>
  <c r="AN105" i="12" s="1"/>
  <c r="AO105" i="12" s="1"/>
  <c r="AP105" i="12" s="1"/>
  <c r="AQ105" i="12" s="1"/>
  <c r="AR105" i="12" s="1"/>
  <c r="AS105" i="12" s="1"/>
  <c r="AT105" i="12" s="1"/>
  <c r="AU105" i="12" s="1"/>
  <c r="AV105" i="12" s="1"/>
  <c r="AW105" i="12" s="1"/>
  <c r="AX105" i="12" s="1"/>
  <c r="AY105" i="12" s="1"/>
  <c r="AZ105" i="12" s="1"/>
  <c r="BA105" i="12" s="1"/>
  <c r="BB105" i="12" s="1"/>
  <c r="L145" i="12"/>
  <c r="L144" i="12"/>
  <c r="X115" i="12"/>
  <c r="O157" i="12"/>
  <c r="S185" i="12"/>
  <c r="R187" i="12"/>
  <c r="M155" i="12"/>
  <c r="M159" i="12" s="1"/>
  <c r="U65" i="12"/>
  <c r="T82" i="12"/>
  <c r="Q156" i="12"/>
  <c r="U186" i="12"/>
  <c r="T181" i="12"/>
  <c r="T182" i="12" s="1"/>
  <c r="U177" i="12"/>
  <c r="T172" i="12"/>
  <c r="T173" i="12" s="1"/>
  <c r="U168" i="12"/>
  <c r="AG158" i="12"/>
  <c r="U128" i="12"/>
  <c r="U129" i="12" s="1"/>
  <c r="T165" i="12"/>
  <c r="T18" i="1" s="1"/>
  <c r="V158" i="12"/>
  <c r="U158" i="12"/>
  <c r="U119" i="12"/>
  <c r="U110" i="12"/>
  <c r="X101" i="12"/>
  <c r="O16" i="12"/>
  <c r="J15" i="12"/>
  <c r="J18" i="12" s="1"/>
  <c r="BM5" i="1" l="1"/>
  <c r="BK8" i="1"/>
  <c r="BJ26" i="1"/>
  <c r="BJ28" i="1" s="1"/>
  <c r="BV181" i="12"/>
  <c r="BV182" i="12" s="1"/>
  <c r="BW177" i="12"/>
  <c r="BY134" i="12"/>
  <c r="BU65" i="12"/>
  <c r="BT82" i="12"/>
  <c r="BS187" i="12"/>
  <c r="BT185" i="12"/>
  <c r="BV172" i="12"/>
  <c r="BV173" i="12" s="1"/>
  <c r="BW168" i="12"/>
  <c r="BU156" i="12"/>
  <c r="BV139" i="12"/>
  <c r="BS176" i="12"/>
  <c r="BS178" i="12" s="1"/>
  <c r="BS183" i="12" s="1"/>
  <c r="BS169" i="12"/>
  <c r="BS174" i="12" s="1"/>
  <c r="BU166" i="12"/>
  <c r="BT167" i="12"/>
  <c r="BT189" i="12"/>
  <c r="BT190" i="12" s="1"/>
  <c r="BT192" i="12" s="1"/>
  <c r="BT197" i="12" s="1"/>
  <c r="BW115" i="12"/>
  <c r="BV119" i="12"/>
  <c r="BU138" i="12"/>
  <c r="BT155" i="12"/>
  <c r="BU141" i="12"/>
  <c r="BT158" i="12"/>
  <c r="BU157" i="12"/>
  <c r="BV140" i="12"/>
  <c r="P138" i="12"/>
  <c r="O142" i="12"/>
  <c r="M163" i="12"/>
  <c r="M148" i="12" s="1"/>
  <c r="R137" i="12"/>
  <c r="Q154" i="12"/>
  <c r="BO9" i="12"/>
  <c r="S24" i="12"/>
  <c r="S26" i="12" s="1"/>
  <c r="O7" i="12"/>
  <c r="P5" i="12"/>
  <c r="O13" i="12"/>
  <c r="K26" i="1"/>
  <c r="J28" i="1"/>
  <c r="I28" i="1"/>
  <c r="H103" i="12"/>
  <c r="I16" i="1"/>
  <c r="I15" i="1"/>
  <c r="J12" i="1"/>
  <c r="I52" i="12"/>
  <c r="I90" i="12" s="1"/>
  <c r="H53" i="12"/>
  <c r="H54" i="12" s="1"/>
  <c r="H56" i="12" s="1"/>
  <c r="H95" i="12"/>
  <c r="H118" i="12" s="1"/>
  <c r="H94" i="12"/>
  <c r="H109" i="12"/>
  <c r="G121" i="12"/>
  <c r="G64" i="12" s="1"/>
  <c r="G81" i="12" s="1"/>
  <c r="H104" i="12"/>
  <c r="G100" i="12"/>
  <c r="G102" i="12" s="1"/>
  <c r="G107" i="12" s="1"/>
  <c r="G93" i="12"/>
  <c r="G98" i="12" s="1"/>
  <c r="H91" i="12"/>
  <c r="H113" i="12"/>
  <c r="H114" i="12" s="1"/>
  <c r="H116" i="12" s="1"/>
  <c r="R22" i="12"/>
  <c r="R61" i="12" s="1"/>
  <c r="R78" i="12" s="1"/>
  <c r="G78" i="12"/>
  <c r="S20" i="12"/>
  <c r="S21" i="12"/>
  <c r="T3" i="12"/>
  <c r="R169" i="12"/>
  <c r="R174" i="12" s="1"/>
  <c r="R165" i="12" s="1"/>
  <c r="R18" i="1" s="1"/>
  <c r="S167" i="12"/>
  <c r="S169" i="12" s="1"/>
  <c r="S174" i="12" s="1"/>
  <c r="T166" i="12"/>
  <c r="T189" i="12" s="1"/>
  <c r="T190" i="12" s="1"/>
  <c r="T192" i="12" s="1"/>
  <c r="T197" i="12" s="1"/>
  <c r="S189" i="12"/>
  <c r="S190" i="12" s="1"/>
  <c r="S192" i="12" s="1"/>
  <c r="S197" i="12" s="1"/>
  <c r="K11" i="1"/>
  <c r="S162" i="12"/>
  <c r="U132" i="12"/>
  <c r="U130" i="12"/>
  <c r="K124" i="12"/>
  <c r="K131" i="12" s="1"/>
  <c r="J76" i="12"/>
  <c r="J4" i="12"/>
  <c r="G60" i="12"/>
  <c r="G73" i="12"/>
  <c r="G77" i="12" s="1"/>
  <c r="G86" i="12"/>
  <c r="I48" i="12"/>
  <c r="I55" i="12" s="1"/>
  <c r="L146" i="12"/>
  <c r="L127" i="12" s="1"/>
  <c r="L17" i="1" s="1"/>
  <c r="N155" i="12"/>
  <c r="N159" i="12" s="1"/>
  <c r="P157" i="12"/>
  <c r="T185" i="12"/>
  <c r="S187" i="12"/>
  <c r="Y115" i="12"/>
  <c r="X119" i="12"/>
  <c r="M145" i="12"/>
  <c r="M144" i="12"/>
  <c r="V110" i="12"/>
  <c r="Y101" i="12"/>
  <c r="Z101" i="12" s="1"/>
  <c r="AA101" i="12" s="1"/>
  <c r="AB101" i="12" s="1"/>
  <c r="AC101" i="12" s="1"/>
  <c r="AD101" i="12" s="1"/>
  <c r="AE101" i="12" s="1"/>
  <c r="AF101" i="12" s="1"/>
  <c r="AG101" i="12" s="1"/>
  <c r="AH101" i="12" s="1"/>
  <c r="AI101" i="12" s="1"/>
  <c r="AJ101" i="12" s="1"/>
  <c r="AK101" i="12" s="1"/>
  <c r="AL101" i="12" s="1"/>
  <c r="AM101" i="12" s="1"/>
  <c r="AN101" i="12" s="1"/>
  <c r="AO101" i="12" s="1"/>
  <c r="AP101" i="12" s="1"/>
  <c r="AQ101" i="12" s="1"/>
  <c r="AR101" i="12" s="1"/>
  <c r="AS101" i="12" s="1"/>
  <c r="AT101" i="12" s="1"/>
  <c r="AU101" i="12" s="1"/>
  <c r="AV101" i="12" s="1"/>
  <c r="AW101" i="12" s="1"/>
  <c r="AX101" i="12" s="1"/>
  <c r="V65" i="12"/>
  <c r="U82" i="12"/>
  <c r="R156" i="12"/>
  <c r="V186" i="12"/>
  <c r="U181" i="12"/>
  <c r="U182" i="12" s="1"/>
  <c r="V177" i="12"/>
  <c r="V168" i="12"/>
  <c r="U172" i="12"/>
  <c r="U173" i="12" s="1"/>
  <c r="AH158" i="12"/>
  <c r="T149" i="12"/>
  <c r="T162" i="12"/>
  <c r="U165" i="12"/>
  <c r="U18" i="1" s="1"/>
  <c r="V128" i="12"/>
  <c r="V129" i="12" s="1"/>
  <c r="V119" i="12"/>
  <c r="P16" i="12"/>
  <c r="K15" i="12"/>
  <c r="K18" i="12" s="1"/>
  <c r="BL8" i="1" l="1"/>
  <c r="BK26" i="1"/>
  <c r="BK28" i="1" s="1"/>
  <c r="BN5" i="1"/>
  <c r="BW139" i="12"/>
  <c r="BV156" i="12"/>
  <c r="BV141" i="12"/>
  <c r="BU158" i="12"/>
  <c r="BX168" i="12"/>
  <c r="BW172" i="12"/>
  <c r="BW173" i="12" s="1"/>
  <c r="BV138" i="12"/>
  <c r="BU155" i="12"/>
  <c r="BU185" i="12"/>
  <c r="BT187" i="12"/>
  <c r="BW119" i="12"/>
  <c r="BX115" i="12"/>
  <c r="BV65" i="12"/>
  <c r="BU82" i="12"/>
  <c r="BU167" i="12"/>
  <c r="BV166" i="12"/>
  <c r="BU189" i="12"/>
  <c r="BU190" i="12" s="1"/>
  <c r="BU192" i="12" s="1"/>
  <c r="BU197" i="12" s="1"/>
  <c r="BZ134" i="12"/>
  <c r="BT169" i="12"/>
  <c r="BT174" i="12" s="1"/>
  <c r="BT176" i="12"/>
  <c r="BT178" i="12" s="1"/>
  <c r="BT183" i="12" s="1"/>
  <c r="BX177" i="12"/>
  <c r="BW181" i="12"/>
  <c r="BW182" i="12" s="1"/>
  <c r="BV157" i="12"/>
  <c r="BW140" i="12"/>
  <c r="Q138" i="12"/>
  <c r="P142" i="12"/>
  <c r="N163" i="12"/>
  <c r="N148" i="12" s="1"/>
  <c r="S137" i="12"/>
  <c r="R154" i="12"/>
  <c r="BP9" i="12"/>
  <c r="T24" i="12"/>
  <c r="T26" i="12" s="1"/>
  <c r="P7" i="12"/>
  <c r="Q5" i="12"/>
  <c r="P13" i="12"/>
  <c r="L26" i="1"/>
  <c r="K28" i="1"/>
  <c r="S176" i="12"/>
  <c r="S178" i="12" s="1"/>
  <c r="S183" i="12" s="1"/>
  <c r="S165" i="12" s="1"/>
  <c r="S18" i="1" s="1"/>
  <c r="I103" i="12"/>
  <c r="I104" i="12"/>
  <c r="I109" i="12"/>
  <c r="J16" i="1"/>
  <c r="J15" i="1"/>
  <c r="K12" i="1"/>
  <c r="G62" i="12"/>
  <c r="G79" i="12" s="1"/>
  <c r="H106" i="12"/>
  <c r="H97" i="12"/>
  <c r="H117" i="12"/>
  <c r="H120" i="12" s="1"/>
  <c r="H121" i="12" s="1"/>
  <c r="H64" i="12" s="1"/>
  <c r="H81" i="12" s="1"/>
  <c r="J52" i="12"/>
  <c r="I53" i="12"/>
  <c r="I54" i="12" s="1"/>
  <c r="I56" i="12" s="1"/>
  <c r="I95" i="12"/>
  <c r="I118" i="12" s="1"/>
  <c r="I94" i="12"/>
  <c r="H93" i="12"/>
  <c r="H100" i="12"/>
  <c r="H102" i="12" s="1"/>
  <c r="I91" i="12"/>
  <c r="I113" i="12"/>
  <c r="I114" i="12" s="1"/>
  <c r="I116" i="12" s="1"/>
  <c r="S22" i="12"/>
  <c r="S61" i="12" s="1"/>
  <c r="S78" i="12" s="1"/>
  <c r="T20" i="12"/>
  <c r="T21" i="12"/>
  <c r="U3" i="12"/>
  <c r="U166" i="12"/>
  <c r="U189" i="12" s="1"/>
  <c r="U190" i="12" s="1"/>
  <c r="U192" i="12" s="1"/>
  <c r="U197" i="12" s="1"/>
  <c r="T167" i="12"/>
  <c r="T176" i="12" s="1"/>
  <c r="T178" i="12" s="1"/>
  <c r="T183" i="12" s="1"/>
  <c r="L11" i="1"/>
  <c r="V132" i="12"/>
  <c r="V130" i="12"/>
  <c r="L124" i="12"/>
  <c r="L131" i="12" s="1"/>
  <c r="G111" i="12"/>
  <c r="K76" i="12"/>
  <c r="K4" i="12"/>
  <c r="M146" i="12"/>
  <c r="M127" i="12" s="1"/>
  <c r="M17" i="1" s="1"/>
  <c r="H60" i="12"/>
  <c r="H86" i="12"/>
  <c r="H73" i="12"/>
  <c r="H77" i="12" s="1"/>
  <c r="J48" i="12"/>
  <c r="J55" i="12" s="1"/>
  <c r="W110" i="12"/>
  <c r="X110" i="12" s="1"/>
  <c r="Y110" i="12" s="1"/>
  <c r="Z110" i="12" s="1"/>
  <c r="AA110" i="12" s="1"/>
  <c r="AB110" i="12" s="1"/>
  <c r="AC110" i="12" s="1"/>
  <c r="AD110" i="12" s="1"/>
  <c r="AE110" i="12" s="1"/>
  <c r="AF110" i="12" s="1"/>
  <c r="AG110" i="12" s="1"/>
  <c r="AH110" i="12" s="1"/>
  <c r="AI110" i="12" s="1"/>
  <c r="AJ110" i="12" s="1"/>
  <c r="AK110" i="12" s="1"/>
  <c r="AL110" i="12" s="1"/>
  <c r="AM110" i="12" s="1"/>
  <c r="AN110" i="12" s="1"/>
  <c r="AO110" i="12" s="1"/>
  <c r="AP110" i="12" s="1"/>
  <c r="AQ110" i="12" s="1"/>
  <c r="AR110" i="12" s="1"/>
  <c r="AS110" i="12" s="1"/>
  <c r="AT110" i="12" s="1"/>
  <c r="AU110" i="12" s="1"/>
  <c r="AV110" i="12" s="1"/>
  <c r="AW110" i="12" s="1"/>
  <c r="AX110" i="12" s="1"/>
  <c r="AY110" i="12" s="1"/>
  <c r="AZ110" i="12" s="1"/>
  <c r="BA110" i="12" s="1"/>
  <c r="BB110" i="12" s="1"/>
  <c r="Q157" i="12"/>
  <c r="N144" i="12"/>
  <c r="N145" i="12"/>
  <c r="Y119" i="12"/>
  <c r="Z115" i="12"/>
  <c r="O155" i="12"/>
  <c r="O159" i="12" s="1"/>
  <c r="U185" i="12"/>
  <c r="T187" i="12"/>
  <c r="W65" i="12"/>
  <c r="V82" i="12"/>
  <c r="S156" i="12"/>
  <c r="W186" i="12"/>
  <c r="V181" i="12"/>
  <c r="V182" i="12" s="1"/>
  <c r="W177" i="12"/>
  <c r="W168" i="12"/>
  <c r="V172" i="12"/>
  <c r="V173" i="12" s="1"/>
  <c r="AY101" i="12"/>
  <c r="AI158" i="12"/>
  <c r="V165" i="12"/>
  <c r="V18" i="1" s="1"/>
  <c r="W128" i="12"/>
  <c r="W129" i="12" s="1"/>
  <c r="U162" i="12"/>
  <c r="U149" i="12"/>
  <c r="W119" i="12"/>
  <c r="Q16" i="12"/>
  <c r="L15" i="12"/>
  <c r="L18" i="12" s="1"/>
  <c r="BO5" i="1" l="1"/>
  <c r="BM8" i="1"/>
  <c r="BL26" i="1"/>
  <c r="BL28" i="1" s="1"/>
  <c r="CA134" i="12"/>
  <c r="BX181" i="12"/>
  <c r="BX182" i="12" s="1"/>
  <c r="BY177" i="12"/>
  <c r="BX172" i="12"/>
  <c r="BX173" i="12" s="1"/>
  <c r="BY168" i="12"/>
  <c r="BX119" i="12"/>
  <c r="BY115" i="12"/>
  <c r="BV185" i="12"/>
  <c r="BU187" i="12"/>
  <c r="BV167" i="12"/>
  <c r="BW166" i="12"/>
  <c r="BV189" i="12"/>
  <c r="BV190" i="12" s="1"/>
  <c r="BV192" i="12" s="1"/>
  <c r="BV197" i="12" s="1"/>
  <c r="BW138" i="12"/>
  <c r="BV155" i="12"/>
  <c r="BU176" i="12"/>
  <c r="BU178" i="12" s="1"/>
  <c r="BU183" i="12" s="1"/>
  <c r="BU169" i="12"/>
  <c r="BU174" i="12" s="1"/>
  <c r="BW141" i="12"/>
  <c r="BV158" i="12"/>
  <c r="BX140" i="12"/>
  <c r="BW157" i="12"/>
  <c r="BV82" i="12"/>
  <c r="BW65" i="12"/>
  <c r="BX139" i="12"/>
  <c r="BW156" i="12"/>
  <c r="R138" i="12"/>
  <c r="Q142" i="12"/>
  <c r="O163" i="12"/>
  <c r="O148" i="12" s="1"/>
  <c r="T137" i="12"/>
  <c r="S154" i="12"/>
  <c r="BQ9" i="12"/>
  <c r="U24" i="12"/>
  <c r="U26" i="12" s="1"/>
  <c r="Q7" i="12"/>
  <c r="R5" i="12"/>
  <c r="Q13" i="12"/>
  <c r="M26" i="1"/>
  <c r="L28" i="1"/>
  <c r="T169" i="12"/>
  <c r="T174" i="12" s="1"/>
  <c r="J103" i="12"/>
  <c r="I106" i="12"/>
  <c r="K16" i="1"/>
  <c r="K15" i="1"/>
  <c r="H98" i="12"/>
  <c r="L12" i="1"/>
  <c r="H107" i="12"/>
  <c r="K52" i="12"/>
  <c r="J53" i="12"/>
  <c r="J54" i="12" s="1"/>
  <c r="J56" i="12" s="1"/>
  <c r="J95" i="12"/>
  <c r="J118" i="12" s="1"/>
  <c r="J94" i="12"/>
  <c r="J90" i="12"/>
  <c r="J109" i="12"/>
  <c r="I97" i="12"/>
  <c r="I117" i="12"/>
  <c r="I120" i="12" s="1"/>
  <c r="I121" i="12" s="1"/>
  <c r="I64" i="12" s="1"/>
  <c r="I81" i="12" s="1"/>
  <c r="J104" i="12"/>
  <c r="I100" i="12"/>
  <c r="I102" i="12" s="1"/>
  <c r="I93" i="12"/>
  <c r="T22" i="12"/>
  <c r="T61" i="12" s="1"/>
  <c r="T78" i="12" s="1"/>
  <c r="U20" i="12"/>
  <c r="U21" i="12"/>
  <c r="V3" i="12"/>
  <c r="V166" i="12"/>
  <c r="V189" i="12" s="1"/>
  <c r="V190" i="12" s="1"/>
  <c r="V192" i="12" s="1"/>
  <c r="V197" i="12" s="1"/>
  <c r="U167" i="12"/>
  <c r="U169" i="12" s="1"/>
  <c r="U174" i="12" s="1"/>
  <c r="M11" i="1"/>
  <c r="W132" i="12"/>
  <c r="W130" i="12"/>
  <c r="M124" i="12"/>
  <c r="M131" i="12" s="1"/>
  <c r="G63" i="12"/>
  <c r="G89" i="12"/>
  <c r="G14" i="1" s="1"/>
  <c r="H111" i="12"/>
  <c r="L76" i="12"/>
  <c r="L4" i="12"/>
  <c r="I60" i="12"/>
  <c r="I73" i="12"/>
  <c r="I77" i="12" s="1"/>
  <c r="I86" i="12"/>
  <c r="K48" i="12"/>
  <c r="K55" i="12" s="1"/>
  <c r="O144" i="12"/>
  <c r="O145" i="12"/>
  <c r="Z119" i="12"/>
  <c r="AA115" i="12"/>
  <c r="R157" i="12"/>
  <c r="P155" i="12"/>
  <c r="P159" i="12" s="1"/>
  <c r="N146" i="12"/>
  <c r="N127" i="12" s="1"/>
  <c r="N17" i="1" s="1"/>
  <c r="V185" i="12"/>
  <c r="U187" i="12"/>
  <c r="X65" i="12"/>
  <c r="W82" i="12"/>
  <c r="T156" i="12"/>
  <c r="X186" i="12"/>
  <c r="X177" i="12"/>
  <c r="W181" i="12"/>
  <c r="W182" i="12" s="1"/>
  <c r="X168" i="12"/>
  <c r="W172" i="12"/>
  <c r="W173" i="12" s="1"/>
  <c r="AZ101" i="12"/>
  <c r="BA101" i="12" s="1"/>
  <c r="BB101" i="12" s="1"/>
  <c r="AJ158" i="12"/>
  <c r="V162" i="12"/>
  <c r="V149" i="12"/>
  <c r="X128" i="12"/>
  <c r="X129" i="12" s="1"/>
  <c r="W165" i="12"/>
  <c r="W18" i="1" s="1"/>
  <c r="R16" i="12"/>
  <c r="M15" i="12"/>
  <c r="M18" i="12" s="1"/>
  <c r="BN8" i="1" l="1"/>
  <c r="BM26" i="1"/>
  <c r="BM28" i="1" s="1"/>
  <c r="BP5" i="1"/>
  <c r="BW167" i="12"/>
  <c r="BW189" i="12"/>
  <c r="BW190" i="12" s="1"/>
  <c r="BW192" i="12" s="1"/>
  <c r="BW197" i="12" s="1"/>
  <c r="BX166" i="12"/>
  <c r="BZ115" i="12"/>
  <c r="BY119" i="12"/>
  <c r="BX141" i="12"/>
  <c r="BW158" i="12"/>
  <c r="BX156" i="12"/>
  <c r="BY139" i="12"/>
  <c r="BX65" i="12"/>
  <c r="BW82" i="12"/>
  <c r="BW185" i="12"/>
  <c r="BV187" i="12"/>
  <c r="BY140" i="12"/>
  <c r="BX157" i="12"/>
  <c r="BY181" i="12"/>
  <c r="BY182" i="12" s="1"/>
  <c r="BZ177" i="12"/>
  <c r="BX138" i="12"/>
  <c r="BW155" i="12"/>
  <c r="CB134" i="12"/>
  <c r="BV176" i="12"/>
  <c r="BV178" i="12" s="1"/>
  <c r="BV183" i="12" s="1"/>
  <c r="BV169" i="12"/>
  <c r="BV174" i="12" s="1"/>
  <c r="BY172" i="12"/>
  <c r="BY173" i="12" s="1"/>
  <c r="BZ168" i="12"/>
  <c r="S138" i="12"/>
  <c r="R142" i="12"/>
  <c r="P163" i="12"/>
  <c r="P148" i="12" s="1"/>
  <c r="U137" i="12"/>
  <c r="T154" i="12"/>
  <c r="BR9" i="12"/>
  <c r="V24" i="12"/>
  <c r="V26" i="12" s="1"/>
  <c r="R7" i="12"/>
  <c r="S5" i="12"/>
  <c r="R13" i="12"/>
  <c r="N26" i="1"/>
  <c r="U176" i="12"/>
  <c r="U178" i="12" s="1"/>
  <c r="U183" i="12" s="1"/>
  <c r="K103" i="12"/>
  <c r="I107" i="12"/>
  <c r="K109" i="12"/>
  <c r="K90" i="12"/>
  <c r="K91" i="12" s="1"/>
  <c r="H62" i="12"/>
  <c r="H79" i="12" s="1"/>
  <c r="L16" i="1"/>
  <c r="L15" i="1"/>
  <c r="M12" i="1"/>
  <c r="K104" i="12"/>
  <c r="J113" i="12"/>
  <c r="J114" i="12" s="1"/>
  <c r="J116" i="12" s="1"/>
  <c r="J91" i="12"/>
  <c r="J100" i="12" s="1"/>
  <c r="J102" i="12" s="1"/>
  <c r="J106" i="12"/>
  <c r="J117" i="12"/>
  <c r="J120" i="12" s="1"/>
  <c r="J97" i="12"/>
  <c r="I98" i="12"/>
  <c r="L52" i="12"/>
  <c r="K53" i="12"/>
  <c r="K54" i="12" s="1"/>
  <c r="K56" i="12" s="1"/>
  <c r="K95" i="12"/>
  <c r="K118" i="12" s="1"/>
  <c r="K94" i="12"/>
  <c r="U22" i="12"/>
  <c r="U61" i="12" s="1"/>
  <c r="U78" i="12" s="1"/>
  <c r="V20" i="12"/>
  <c r="V21" i="12"/>
  <c r="W3" i="12"/>
  <c r="W166" i="12"/>
  <c r="W189" i="12" s="1"/>
  <c r="W190" i="12" s="1"/>
  <c r="W192" i="12" s="1"/>
  <c r="W197" i="12" s="1"/>
  <c r="V167" i="12"/>
  <c r="V176" i="12" s="1"/>
  <c r="V178" i="12" s="1"/>
  <c r="V183" i="12" s="1"/>
  <c r="N11" i="1"/>
  <c r="X132" i="12"/>
  <c r="X130" i="12"/>
  <c r="N124" i="12"/>
  <c r="N131" i="12" s="1"/>
  <c r="H63" i="12"/>
  <c r="H89" i="12"/>
  <c r="H14" i="1" s="1"/>
  <c r="I111" i="12"/>
  <c r="G80" i="12"/>
  <c r="M76" i="12"/>
  <c r="M4" i="12"/>
  <c r="J60" i="12"/>
  <c r="J73" i="12"/>
  <c r="J77" i="12" s="1"/>
  <c r="J86" i="12"/>
  <c r="L48" i="12"/>
  <c r="L55" i="12" s="1"/>
  <c r="O146" i="12"/>
  <c r="O127" i="12" s="1"/>
  <c r="O17" i="1" s="1"/>
  <c r="Q155" i="12"/>
  <c r="Q159" i="12" s="1"/>
  <c r="AA119" i="12"/>
  <c r="AB115" i="12"/>
  <c r="W185" i="12"/>
  <c r="V187" i="12"/>
  <c r="S157" i="12"/>
  <c r="P144" i="12"/>
  <c r="P145" i="12"/>
  <c r="Y65" i="12"/>
  <c r="X82" i="12"/>
  <c r="U156" i="12"/>
  <c r="Y186" i="12"/>
  <c r="X181" i="12"/>
  <c r="X182" i="12" s="1"/>
  <c r="Y177" i="12"/>
  <c r="Y168" i="12"/>
  <c r="X172" i="12"/>
  <c r="X173" i="12" s="1"/>
  <c r="AK158" i="12"/>
  <c r="Y128" i="12"/>
  <c r="Y129" i="12" s="1"/>
  <c r="X165" i="12"/>
  <c r="X18" i="1" s="1"/>
  <c r="W149" i="12"/>
  <c r="W162" i="12"/>
  <c r="S16" i="12"/>
  <c r="N15" i="12"/>
  <c r="N18" i="12" s="1"/>
  <c r="BQ5" i="1" l="1"/>
  <c r="BO8" i="1"/>
  <c r="BN26" i="1"/>
  <c r="BN28" i="1" s="1"/>
  <c r="BX82" i="12"/>
  <c r="BY65" i="12"/>
  <c r="CC134" i="12"/>
  <c r="BX185" i="12"/>
  <c r="BW187" i="12"/>
  <c r="BX155" i="12"/>
  <c r="BY138" i="12"/>
  <c r="BX158" i="12"/>
  <c r="BY141" i="12"/>
  <c r="CA115" i="12"/>
  <c r="BZ119" i="12"/>
  <c r="BX189" i="12"/>
  <c r="BX190" i="12" s="1"/>
  <c r="BX192" i="12" s="1"/>
  <c r="BX197" i="12" s="1"/>
  <c r="BX167" i="12"/>
  <c r="BY166" i="12"/>
  <c r="CA177" i="12"/>
  <c r="BZ181" i="12"/>
  <c r="BZ182" i="12" s="1"/>
  <c r="BZ140" i="12"/>
  <c r="BY157" i="12"/>
  <c r="BZ139" i="12"/>
  <c r="BY156" i="12"/>
  <c r="CA168" i="12"/>
  <c r="BZ172" i="12"/>
  <c r="BZ173" i="12" s="1"/>
  <c r="BW176" i="12"/>
  <c r="BW178" i="12" s="1"/>
  <c r="BW183" i="12" s="1"/>
  <c r="BW169" i="12"/>
  <c r="BW174" i="12" s="1"/>
  <c r="T138" i="12"/>
  <c r="S142" i="12"/>
  <c r="Q163" i="12"/>
  <c r="Q148" i="12" s="1"/>
  <c r="U154" i="12"/>
  <c r="V137" i="12"/>
  <c r="BS9" i="12"/>
  <c r="W24" i="12"/>
  <c r="W26" i="12" s="1"/>
  <c r="S7" i="12"/>
  <c r="T5" i="12"/>
  <c r="S13" i="12"/>
  <c r="M28" i="1"/>
  <c r="V169" i="12"/>
  <c r="V174" i="12" s="1"/>
  <c r="L90" i="12"/>
  <c r="L113" i="12" s="1"/>
  <c r="L114" i="12" s="1"/>
  <c r="L116" i="12" s="1"/>
  <c r="K113" i="12"/>
  <c r="K114" i="12" s="1"/>
  <c r="K116" i="12" s="1"/>
  <c r="K106" i="12"/>
  <c r="I62" i="12"/>
  <c r="I79" i="12" s="1"/>
  <c r="M16" i="1"/>
  <c r="M15" i="1"/>
  <c r="J121" i="12"/>
  <c r="J64" i="12" s="1"/>
  <c r="J81" i="12" s="1"/>
  <c r="J107" i="12"/>
  <c r="N12" i="1"/>
  <c r="L104" i="12"/>
  <c r="J93" i="12"/>
  <c r="J98" i="12" s="1"/>
  <c r="K97" i="12"/>
  <c r="K117" i="12"/>
  <c r="K120" i="12" s="1"/>
  <c r="M52" i="12"/>
  <c r="L53" i="12"/>
  <c r="L54" i="12" s="1"/>
  <c r="L56" i="12" s="1"/>
  <c r="L94" i="12"/>
  <c r="L95" i="12"/>
  <c r="L118" i="12" s="1"/>
  <c r="L109" i="12"/>
  <c r="L103" i="12"/>
  <c r="K93" i="12"/>
  <c r="K100" i="12"/>
  <c r="K102" i="12" s="1"/>
  <c r="V22" i="12"/>
  <c r="V61" i="12" s="1"/>
  <c r="V78" i="12" s="1"/>
  <c r="W20" i="12"/>
  <c r="W21" i="12"/>
  <c r="X3" i="12"/>
  <c r="X24" i="12" s="1"/>
  <c r="X166" i="12"/>
  <c r="X189" i="12" s="1"/>
  <c r="X190" i="12" s="1"/>
  <c r="X192" i="12" s="1"/>
  <c r="X197" i="12" s="1"/>
  <c r="W167" i="12"/>
  <c r="W169" i="12" s="1"/>
  <c r="W174" i="12" s="1"/>
  <c r="O11" i="1"/>
  <c r="Y132" i="12"/>
  <c r="Y130" i="12"/>
  <c r="O124" i="12"/>
  <c r="O131" i="12" s="1"/>
  <c r="I63" i="12"/>
  <c r="I89" i="12"/>
  <c r="I14" i="1" s="1"/>
  <c r="J111" i="12"/>
  <c r="H80" i="12"/>
  <c r="N76" i="12"/>
  <c r="N4" i="12"/>
  <c r="P146" i="12"/>
  <c r="P127" i="12" s="1"/>
  <c r="P17" i="1" s="1"/>
  <c r="K60" i="12"/>
  <c r="K73" i="12"/>
  <c r="K77" i="12" s="1"/>
  <c r="K86" i="12"/>
  <c r="M48" i="12"/>
  <c r="M55" i="12" s="1"/>
  <c r="AB119" i="12"/>
  <c r="AC115" i="12"/>
  <c r="X185" i="12"/>
  <c r="W187" i="12"/>
  <c r="Q145" i="12"/>
  <c r="Q144" i="12"/>
  <c r="T157" i="12"/>
  <c r="R155" i="12"/>
  <c r="R159" i="12" s="1"/>
  <c r="Z65" i="12"/>
  <c r="Y82" i="12"/>
  <c r="V156" i="12"/>
  <c r="Z186" i="12"/>
  <c r="Y181" i="12"/>
  <c r="Y182" i="12" s="1"/>
  <c r="Z177" i="12"/>
  <c r="Z168" i="12"/>
  <c r="Y172" i="12"/>
  <c r="Y173" i="12" s="1"/>
  <c r="AL158" i="12"/>
  <c r="Z128" i="12"/>
  <c r="Z129" i="12" s="1"/>
  <c r="Y165" i="12"/>
  <c r="Y18" i="1" s="1"/>
  <c r="X162" i="12"/>
  <c r="X149" i="12"/>
  <c r="T16" i="12"/>
  <c r="O15" i="12"/>
  <c r="O18" i="12" s="1"/>
  <c r="BP8" i="1" l="1"/>
  <c r="BO26" i="1"/>
  <c r="BO28" i="1" s="1"/>
  <c r="BR5" i="1"/>
  <c r="BZ138" i="12"/>
  <c r="BY155" i="12"/>
  <c r="CA119" i="12"/>
  <c r="CB115" i="12"/>
  <c r="CB177" i="12"/>
  <c r="CA181" i="12"/>
  <c r="CA182" i="12" s="1"/>
  <c r="BZ156" i="12"/>
  <c r="CA139" i="12"/>
  <c r="BY189" i="12"/>
  <c r="BY190" i="12" s="1"/>
  <c r="BY192" i="12" s="1"/>
  <c r="BY197" i="12" s="1"/>
  <c r="BY167" i="12"/>
  <c r="BZ166" i="12"/>
  <c r="BZ141" i="12"/>
  <c r="BY158" i="12"/>
  <c r="BZ157" i="12"/>
  <c r="CA140" i="12"/>
  <c r="BX169" i="12"/>
  <c r="BX174" i="12" s="1"/>
  <c r="BX176" i="12"/>
  <c r="BX178" i="12" s="1"/>
  <c r="BX183" i="12" s="1"/>
  <c r="BZ65" i="12"/>
  <c r="BY82" i="12"/>
  <c r="CB168" i="12"/>
  <c r="CA172" i="12"/>
  <c r="CA173" i="12" s="1"/>
  <c r="BY185" i="12"/>
  <c r="BX187" i="12"/>
  <c r="U138" i="12"/>
  <c r="T142" i="12"/>
  <c r="V154" i="12"/>
  <c r="R163" i="12"/>
  <c r="R148" i="12" s="1"/>
  <c r="W137" i="12"/>
  <c r="BT9" i="12"/>
  <c r="X21" i="12"/>
  <c r="X26" i="12"/>
  <c r="X137" i="12" s="1"/>
  <c r="T7" i="12"/>
  <c r="U5" i="12"/>
  <c r="T13" i="12"/>
  <c r="O26" i="1"/>
  <c r="N28" i="1"/>
  <c r="L91" i="12"/>
  <c r="L100" i="12" s="1"/>
  <c r="L102" i="12" s="1"/>
  <c r="M90" i="12"/>
  <c r="M91" i="12" s="1"/>
  <c r="K107" i="12"/>
  <c r="K121" i="12"/>
  <c r="K64" i="12" s="1"/>
  <c r="K81" i="12" s="1"/>
  <c r="W176" i="12"/>
  <c r="W178" i="12" s="1"/>
  <c r="W183" i="12" s="1"/>
  <c r="J62" i="12"/>
  <c r="J79" i="12" s="1"/>
  <c r="N16" i="1"/>
  <c r="N15" i="1"/>
  <c r="M109" i="12"/>
  <c r="O12" i="1"/>
  <c r="M103" i="12"/>
  <c r="L106" i="12"/>
  <c r="K98" i="12"/>
  <c r="L117" i="12"/>
  <c r="L120" i="12" s="1"/>
  <c r="L121" i="12" s="1"/>
  <c r="L64" i="12" s="1"/>
  <c r="L81" i="12" s="1"/>
  <c r="L97" i="12"/>
  <c r="N52" i="12"/>
  <c r="M53" i="12"/>
  <c r="M54" i="12" s="1"/>
  <c r="M56" i="12" s="1"/>
  <c r="M95" i="12"/>
  <c r="M118" i="12" s="1"/>
  <c r="M94" i="12"/>
  <c r="M104" i="12"/>
  <c r="W22" i="12"/>
  <c r="W61" i="12" s="1"/>
  <c r="W78" i="12" s="1"/>
  <c r="Y3" i="12"/>
  <c r="Y24" i="12" s="1"/>
  <c r="X20" i="12"/>
  <c r="Y166" i="12"/>
  <c r="Y189" i="12" s="1"/>
  <c r="Y190" i="12" s="1"/>
  <c r="Y192" i="12" s="1"/>
  <c r="Y197" i="12" s="1"/>
  <c r="X167" i="12"/>
  <c r="X169" i="12" s="1"/>
  <c r="X174" i="12" s="1"/>
  <c r="P11" i="1"/>
  <c r="Z132" i="12"/>
  <c r="Z130" i="12"/>
  <c r="P124" i="12"/>
  <c r="P131" i="12" s="1"/>
  <c r="J63" i="12"/>
  <c r="J89" i="12"/>
  <c r="J14" i="1" s="1"/>
  <c r="K111" i="12"/>
  <c r="I80" i="12"/>
  <c r="O76" i="12"/>
  <c r="O4" i="12"/>
  <c r="L60" i="12"/>
  <c r="L73" i="12"/>
  <c r="L77" i="12" s="1"/>
  <c r="L86" i="12"/>
  <c r="N48" i="12"/>
  <c r="N55" i="12" s="1"/>
  <c r="Y185" i="12"/>
  <c r="X187" i="12"/>
  <c r="U157" i="12"/>
  <c r="S155" i="12"/>
  <c r="S159" i="12" s="1"/>
  <c r="AD115" i="12"/>
  <c r="AC119" i="12"/>
  <c r="R144" i="12"/>
  <c r="R145" i="12"/>
  <c r="Q146" i="12"/>
  <c r="Q127" i="12" s="1"/>
  <c r="Q17" i="1" s="1"/>
  <c r="AA65" i="12"/>
  <c r="Z82" i="12"/>
  <c r="W156" i="12"/>
  <c r="AA186" i="12"/>
  <c r="Z181" i="12"/>
  <c r="Z182" i="12" s="1"/>
  <c r="AA177" i="12"/>
  <c r="AA168" i="12"/>
  <c r="Z172" i="12"/>
  <c r="Z173" i="12" s="1"/>
  <c r="AM158" i="12"/>
  <c r="Y149" i="12"/>
  <c r="Y162" i="12"/>
  <c r="Z165" i="12"/>
  <c r="Z18" i="1" s="1"/>
  <c r="U16" i="12"/>
  <c r="P15" i="12"/>
  <c r="P18" i="12" s="1"/>
  <c r="BS5" i="1" l="1"/>
  <c r="BQ8" i="1"/>
  <c r="BP26" i="1"/>
  <c r="BP28" i="1" s="1"/>
  <c r="CA156" i="12"/>
  <c r="CB139" i="12"/>
  <c r="CA166" i="12"/>
  <c r="BZ189" i="12"/>
  <c r="BZ190" i="12" s="1"/>
  <c r="BZ192" i="12" s="1"/>
  <c r="BZ197" i="12" s="1"/>
  <c r="BZ167" i="12"/>
  <c r="CC168" i="12"/>
  <c r="CC172" i="12" s="1"/>
  <c r="CC173" i="12" s="1"/>
  <c r="CB172" i="12"/>
  <c r="CB173" i="12" s="1"/>
  <c r="CA157" i="12"/>
  <c r="CB140" i="12"/>
  <c r="CB119" i="12"/>
  <c r="CC115" i="12"/>
  <c r="CC119" i="12" s="1"/>
  <c r="BY176" i="12"/>
  <c r="BY178" i="12" s="1"/>
  <c r="BY183" i="12" s="1"/>
  <c r="BY169" i="12"/>
  <c r="BY174" i="12" s="1"/>
  <c r="CA65" i="12"/>
  <c r="BZ82" i="12"/>
  <c r="CC177" i="12"/>
  <c r="CC181" i="12" s="1"/>
  <c r="CC182" i="12" s="1"/>
  <c r="CB181" i="12"/>
  <c r="CB182" i="12" s="1"/>
  <c r="BY187" i="12"/>
  <c r="BZ185" i="12"/>
  <c r="CA141" i="12"/>
  <c r="BZ158" i="12"/>
  <c r="CA138" i="12"/>
  <c r="BZ155" i="12"/>
  <c r="V138" i="12"/>
  <c r="U142" i="12"/>
  <c r="S163" i="12"/>
  <c r="S148" i="12" s="1"/>
  <c r="W154" i="12"/>
  <c r="X22" i="12"/>
  <c r="X61" i="12" s="1"/>
  <c r="X78" i="12" s="1"/>
  <c r="BU9" i="12"/>
  <c r="X154" i="12"/>
  <c r="Y21" i="12"/>
  <c r="Y26" i="12"/>
  <c r="Y137" i="12" s="1"/>
  <c r="U7" i="12"/>
  <c r="V5" i="12"/>
  <c r="U13" i="12"/>
  <c r="N90" i="12"/>
  <c r="N113" i="12" s="1"/>
  <c r="N114" i="12" s="1"/>
  <c r="N116" i="12" s="1"/>
  <c r="P26" i="1"/>
  <c r="L93" i="12"/>
  <c r="L98" i="12" s="1"/>
  <c r="O28" i="1"/>
  <c r="M113" i="12"/>
  <c r="M114" i="12" s="1"/>
  <c r="M116" i="12" s="1"/>
  <c r="K62" i="12"/>
  <c r="K79" i="12" s="1"/>
  <c r="X176" i="12"/>
  <c r="X178" i="12" s="1"/>
  <c r="X183" i="12" s="1"/>
  <c r="O16" i="1"/>
  <c r="O15" i="1"/>
  <c r="L107" i="12"/>
  <c r="P12" i="1"/>
  <c r="M106" i="12"/>
  <c r="O52" i="12"/>
  <c r="N53" i="12"/>
  <c r="N54" i="12" s="1"/>
  <c r="N56" i="12" s="1"/>
  <c r="N104" i="12"/>
  <c r="N109" i="12"/>
  <c r="N94" i="12"/>
  <c r="N95" i="12"/>
  <c r="N118" i="12" s="1"/>
  <c r="M97" i="12"/>
  <c r="M117" i="12"/>
  <c r="M120" i="12" s="1"/>
  <c r="N103" i="12"/>
  <c r="M93" i="12"/>
  <c r="M100" i="12"/>
  <c r="M102" i="12" s="1"/>
  <c r="Z3" i="12"/>
  <c r="Z24" i="12" s="1"/>
  <c r="Y20" i="12"/>
  <c r="Y167" i="12"/>
  <c r="Y169" i="12" s="1"/>
  <c r="Y174" i="12" s="1"/>
  <c r="Z166" i="12"/>
  <c r="Z189" i="12" s="1"/>
  <c r="Z190" i="12" s="1"/>
  <c r="Z192" i="12" s="1"/>
  <c r="Z197" i="12" s="1"/>
  <c r="Q11" i="1"/>
  <c r="Q124" i="12"/>
  <c r="Q131" i="12" s="1"/>
  <c r="K63" i="12"/>
  <c r="K89" i="12"/>
  <c r="K14" i="1" s="1"/>
  <c r="L111" i="12"/>
  <c r="J80" i="12"/>
  <c r="P76" i="12"/>
  <c r="R146" i="12"/>
  <c r="R127" i="12" s="1"/>
  <c r="R17" i="1" s="1"/>
  <c r="P4" i="12"/>
  <c r="M60" i="12"/>
  <c r="M73" i="12"/>
  <c r="M77" i="12" s="1"/>
  <c r="M86" i="12"/>
  <c r="O48" i="12"/>
  <c r="O55" i="12" s="1"/>
  <c r="S145" i="12"/>
  <c r="S144" i="12"/>
  <c r="V157" i="12"/>
  <c r="Z185" i="12"/>
  <c r="Y187" i="12"/>
  <c r="AE115" i="12"/>
  <c r="AD119" i="12"/>
  <c r="T155" i="12"/>
  <c r="T159" i="12" s="1"/>
  <c r="AB65" i="12"/>
  <c r="AA82" i="12"/>
  <c r="X156" i="12"/>
  <c r="AB186" i="12"/>
  <c r="AA181" i="12"/>
  <c r="AA182" i="12" s="1"/>
  <c r="AB177" i="12"/>
  <c r="AB168" i="12"/>
  <c r="AA172" i="12"/>
  <c r="AA173" i="12" s="1"/>
  <c r="AN158" i="12"/>
  <c r="Z149" i="12"/>
  <c r="Z162" i="12"/>
  <c r="V16" i="12"/>
  <c r="Q15" i="12"/>
  <c r="Q18" i="12" s="1"/>
  <c r="BR8" i="1" l="1"/>
  <c r="BQ26" i="1"/>
  <c r="BQ28" i="1" s="1"/>
  <c r="BT5" i="1"/>
  <c r="CA185" i="12"/>
  <c r="BZ187" i="12"/>
  <c r="CB141" i="12"/>
  <c r="CA158" i="12"/>
  <c r="BZ176" i="12"/>
  <c r="BZ178" i="12" s="1"/>
  <c r="BZ183" i="12" s="1"/>
  <c r="BZ169" i="12"/>
  <c r="BZ174" i="12" s="1"/>
  <c r="CB138" i="12"/>
  <c r="CA155" i="12"/>
  <c r="CB157" i="12"/>
  <c r="CC140" i="12"/>
  <c r="CC157" i="12" s="1"/>
  <c r="CA189" i="12"/>
  <c r="CA190" i="12" s="1"/>
  <c r="CA192" i="12" s="1"/>
  <c r="CA197" i="12" s="1"/>
  <c r="CA167" i="12"/>
  <c r="CB166" i="12"/>
  <c r="CB65" i="12"/>
  <c r="CA82" i="12"/>
  <c r="CB156" i="12"/>
  <c r="CC139" i="12"/>
  <c r="CC156" i="12" s="1"/>
  <c r="Y22" i="12"/>
  <c r="Y61" i="12" s="1"/>
  <c r="Y78" i="12" s="1"/>
  <c r="W138" i="12"/>
  <c r="V142" i="12"/>
  <c r="T163" i="12"/>
  <c r="T148" i="12" s="1"/>
  <c r="BV9" i="12"/>
  <c r="Y154" i="12"/>
  <c r="Z21" i="12"/>
  <c r="Z26" i="12"/>
  <c r="Z137" i="12" s="1"/>
  <c r="V7" i="12"/>
  <c r="W5" i="12"/>
  <c r="V13" i="12"/>
  <c r="O90" i="12"/>
  <c r="O91" i="12" s="1"/>
  <c r="N91" i="12"/>
  <c r="N100" i="12" s="1"/>
  <c r="N102" i="12" s="1"/>
  <c r="Q26" i="1"/>
  <c r="P28" i="1"/>
  <c r="M121" i="12"/>
  <c r="M64" i="12" s="1"/>
  <c r="M81" i="12" s="1"/>
  <c r="Y176" i="12"/>
  <c r="Y178" i="12" s="1"/>
  <c r="Y183" i="12" s="1"/>
  <c r="L62" i="12"/>
  <c r="L79" i="12" s="1"/>
  <c r="P16" i="1"/>
  <c r="P15" i="1"/>
  <c r="M98" i="12"/>
  <c r="M107" i="12"/>
  <c r="Q12" i="1"/>
  <c r="N106" i="12"/>
  <c r="O103" i="12"/>
  <c r="N117" i="12"/>
  <c r="N120" i="12" s="1"/>
  <c r="N121" i="12" s="1"/>
  <c r="N64" i="12" s="1"/>
  <c r="N81" i="12" s="1"/>
  <c r="N97" i="12"/>
  <c r="P52" i="12"/>
  <c r="Q52" i="12"/>
  <c r="O109" i="12"/>
  <c r="O53" i="12"/>
  <c r="O54" i="12" s="1"/>
  <c r="O56" i="12" s="1"/>
  <c r="O104" i="12"/>
  <c r="O94" i="12"/>
  <c r="O95" i="12"/>
  <c r="O118" i="12" s="1"/>
  <c r="AA3" i="12"/>
  <c r="AA24" i="12" s="1"/>
  <c r="Z20" i="12"/>
  <c r="Z167" i="12"/>
  <c r="Z176" i="12" s="1"/>
  <c r="Z178" i="12" s="1"/>
  <c r="Z183" i="12" s="1"/>
  <c r="AA166" i="12"/>
  <c r="R11" i="1"/>
  <c r="R124" i="12"/>
  <c r="R131" i="12" s="1"/>
  <c r="L63" i="12"/>
  <c r="L89" i="12"/>
  <c r="L14" i="1" s="1"/>
  <c r="M111" i="12"/>
  <c r="K80" i="12"/>
  <c r="Q76" i="12"/>
  <c r="Q4" i="12"/>
  <c r="N60" i="12"/>
  <c r="N86" i="12"/>
  <c r="N73" i="12"/>
  <c r="N77" i="12" s="1"/>
  <c r="P48" i="12"/>
  <c r="P55" i="12" s="1"/>
  <c r="T145" i="12"/>
  <c r="T144" i="12"/>
  <c r="W157" i="12"/>
  <c r="U155" i="12"/>
  <c r="U159" i="12" s="1"/>
  <c r="AF115" i="12"/>
  <c r="AE119" i="12"/>
  <c r="S146" i="12"/>
  <c r="S127" i="12" s="1"/>
  <c r="S17" i="1" s="1"/>
  <c r="AA185" i="12"/>
  <c r="Z187" i="12"/>
  <c r="AC65" i="12"/>
  <c r="AB82" i="12"/>
  <c r="Y156" i="12"/>
  <c r="AC186" i="12"/>
  <c r="AC177" i="12"/>
  <c r="AB181" i="12"/>
  <c r="AB182" i="12" s="1"/>
  <c r="AC168" i="12"/>
  <c r="AB172" i="12"/>
  <c r="AB173" i="12" s="1"/>
  <c r="AO158" i="12"/>
  <c r="W16" i="12"/>
  <c r="R15" i="12"/>
  <c r="R18" i="12" s="1"/>
  <c r="BU5" i="1" l="1"/>
  <c r="BS8" i="1"/>
  <c r="BR26" i="1"/>
  <c r="BR28" i="1" s="1"/>
  <c r="CB155" i="12"/>
  <c r="CC138" i="12"/>
  <c r="CC155" i="12" s="1"/>
  <c r="CA169" i="12"/>
  <c r="CA174" i="12" s="1"/>
  <c r="CA176" i="12"/>
  <c r="CA178" i="12" s="1"/>
  <c r="CA183" i="12" s="1"/>
  <c r="CC141" i="12"/>
  <c r="CC158" i="12" s="1"/>
  <c r="CB158" i="12"/>
  <c r="CC65" i="12"/>
  <c r="CC82" i="12" s="1"/>
  <c r="CB82" i="12"/>
  <c r="CB167" i="12"/>
  <c r="CB189" i="12"/>
  <c r="CB190" i="12" s="1"/>
  <c r="CB192" i="12" s="1"/>
  <c r="CB197" i="12" s="1"/>
  <c r="CC166" i="12"/>
  <c r="CA187" i="12"/>
  <c r="CB185" i="12"/>
  <c r="Z22" i="12"/>
  <c r="Z61" i="12" s="1"/>
  <c r="Z78" i="12" s="1"/>
  <c r="X138" i="12"/>
  <c r="W142" i="12"/>
  <c r="U163" i="12"/>
  <c r="U148" i="12" s="1"/>
  <c r="BW9" i="12"/>
  <c r="Z154" i="12"/>
  <c r="AA21" i="12"/>
  <c r="AA26" i="12"/>
  <c r="AA137" i="12" s="1"/>
  <c r="W7" i="12"/>
  <c r="X5" i="12"/>
  <c r="W13" i="12"/>
  <c r="N93" i="12"/>
  <c r="N98" i="12" s="1"/>
  <c r="O113" i="12"/>
  <c r="O114" i="12" s="1"/>
  <c r="O116" i="12" s="1"/>
  <c r="R26" i="1"/>
  <c r="Q28" i="1"/>
  <c r="N107" i="12"/>
  <c r="P103" i="12"/>
  <c r="Q103" i="12" s="1"/>
  <c r="M62" i="12"/>
  <c r="M79" i="12" s="1"/>
  <c r="Q16" i="1"/>
  <c r="Q15" i="1"/>
  <c r="O106" i="12"/>
  <c r="R12" i="1"/>
  <c r="R52" i="12"/>
  <c r="O97" i="12"/>
  <c r="O117" i="12"/>
  <c r="O120" i="12" s="1"/>
  <c r="Q53" i="12"/>
  <c r="Q54" i="12" s="1"/>
  <c r="P53" i="12"/>
  <c r="P54" i="12" s="1"/>
  <c r="P56" i="12" s="1"/>
  <c r="P109" i="12"/>
  <c r="Q109" i="12" s="1"/>
  <c r="P104" i="12"/>
  <c r="Q104" i="12" s="1"/>
  <c r="P94" i="12"/>
  <c r="Q94" i="12" s="1"/>
  <c r="P95" i="12"/>
  <c r="P90" i="12"/>
  <c r="Q90" i="12" s="1"/>
  <c r="O100" i="12"/>
  <c r="O102" i="12" s="1"/>
  <c r="O93" i="12"/>
  <c r="Z169" i="12"/>
  <c r="Z174" i="12" s="1"/>
  <c r="AB3" i="12"/>
  <c r="AB24" i="12" s="1"/>
  <c r="AA20" i="12"/>
  <c r="AB166" i="12"/>
  <c r="AA167" i="12"/>
  <c r="AA189" i="12"/>
  <c r="AA190" i="12" s="1"/>
  <c r="AA192" i="12" s="1"/>
  <c r="AA197" i="12" s="1"/>
  <c r="S12" i="1"/>
  <c r="S124" i="12"/>
  <c r="S131" i="12" s="1"/>
  <c r="M63" i="12"/>
  <c r="M89" i="12"/>
  <c r="M14" i="1" s="1"/>
  <c r="N111" i="12"/>
  <c r="L80" i="12"/>
  <c r="R76" i="12"/>
  <c r="T146" i="12"/>
  <c r="T127" i="12" s="1"/>
  <c r="T17" i="1" s="1"/>
  <c r="R4" i="12"/>
  <c r="O60" i="12"/>
  <c r="O86" i="12"/>
  <c r="O73" i="12"/>
  <c r="O77" i="12" s="1"/>
  <c r="Q48" i="12"/>
  <c r="Q55" i="12" s="1"/>
  <c r="V155" i="12"/>
  <c r="V159" i="12" s="1"/>
  <c r="AB185" i="12"/>
  <c r="AA187" i="12"/>
  <c r="X157" i="12"/>
  <c r="AG115" i="12"/>
  <c r="AF119" i="12"/>
  <c r="U145" i="12"/>
  <c r="U144" i="12"/>
  <c r="AD65" i="12"/>
  <c r="AC82" i="12"/>
  <c r="Z156" i="12"/>
  <c r="AD186" i="12"/>
  <c r="AC181" i="12"/>
  <c r="AC182" i="12" s="1"/>
  <c r="AD177" i="12"/>
  <c r="AD168" i="12"/>
  <c r="AC172" i="12"/>
  <c r="AC173" i="12" s="1"/>
  <c r="AP158" i="12"/>
  <c r="X16" i="12"/>
  <c r="S15" i="12"/>
  <c r="S18" i="12" s="1"/>
  <c r="BT8" i="1" l="1"/>
  <c r="BS26" i="1"/>
  <c r="BS28" i="1" s="1"/>
  <c r="BV5" i="1"/>
  <c r="CB169" i="12"/>
  <c r="CB174" i="12" s="1"/>
  <c r="CB176" i="12"/>
  <c r="CB178" i="12" s="1"/>
  <c r="CB183" i="12" s="1"/>
  <c r="CC167" i="12"/>
  <c r="CC189" i="12"/>
  <c r="CC190" i="12" s="1"/>
  <c r="CC192" i="12" s="1"/>
  <c r="CC197" i="12" s="1"/>
  <c r="CB187" i="12"/>
  <c r="CC185" i="12"/>
  <c r="CC187" i="12" s="1"/>
  <c r="S11" i="1"/>
  <c r="S52" i="12" s="1"/>
  <c r="S53" i="12" s="1"/>
  <c r="S54" i="12" s="1"/>
  <c r="Y138" i="12"/>
  <c r="X142" i="12"/>
  <c r="AA22" i="12"/>
  <c r="AA61" i="12" s="1"/>
  <c r="AA78" i="12" s="1"/>
  <c r="V163" i="12"/>
  <c r="V148" i="12" s="1"/>
  <c r="BX9" i="12"/>
  <c r="AA154" i="12"/>
  <c r="AB21" i="12"/>
  <c r="AB26" i="12"/>
  <c r="AB137" i="12" s="1"/>
  <c r="X7" i="12"/>
  <c r="Y5" i="12"/>
  <c r="X13" i="12"/>
  <c r="O121" i="12"/>
  <c r="O64" i="12" s="1"/>
  <c r="O81" i="12" s="1"/>
  <c r="S26" i="1"/>
  <c r="R28" i="1"/>
  <c r="N62" i="12"/>
  <c r="N79" i="12" s="1"/>
  <c r="O107" i="12"/>
  <c r="R109" i="12"/>
  <c r="R104" i="12"/>
  <c r="R16" i="1"/>
  <c r="R15" i="1"/>
  <c r="O98" i="12"/>
  <c r="R53" i="12"/>
  <c r="R54" i="12" s="1"/>
  <c r="R103" i="12"/>
  <c r="P113" i="12"/>
  <c r="P114" i="12" s="1"/>
  <c r="P116" i="12" s="1"/>
  <c r="P91" i="12"/>
  <c r="P93" i="12" s="1"/>
  <c r="R94" i="12"/>
  <c r="R117" i="12" s="1"/>
  <c r="Q117" i="12"/>
  <c r="P117" i="12"/>
  <c r="P97" i="12"/>
  <c r="P106" i="12"/>
  <c r="Q106" i="12"/>
  <c r="P118" i="12"/>
  <c r="Q95" i="12"/>
  <c r="R90" i="12"/>
  <c r="Q91" i="12"/>
  <c r="Q113" i="12"/>
  <c r="Q114" i="12" s="1"/>
  <c r="Q116" i="12" s="1"/>
  <c r="AC3" i="12"/>
  <c r="AC24" i="12" s="1"/>
  <c r="AB20" i="12"/>
  <c r="AB22" i="12" s="1"/>
  <c r="AB61" i="12" s="1"/>
  <c r="AB78" i="12" s="1"/>
  <c r="AA176" i="12"/>
  <c r="AA178" i="12" s="1"/>
  <c r="AA183" i="12" s="1"/>
  <c r="AA169" i="12"/>
  <c r="AA174" i="12" s="1"/>
  <c r="AC166" i="12"/>
  <c r="AB167" i="12"/>
  <c r="AB189" i="12"/>
  <c r="AB190" i="12" s="1"/>
  <c r="AB192" i="12" s="1"/>
  <c r="AB197" i="12" s="1"/>
  <c r="T12" i="1"/>
  <c r="Q56" i="12"/>
  <c r="T124" i="12"/>
  <c r="T131" i="12" s="1"/>
  <c r="O111" i="12"/>
  <c r="N63" i="12"/>
  <c r="N89" i="12"/>
  <c r="N14" i="1" s="1"/>
  <c r="M80" i="12"/>
  <c r="S76" i="12"/>
  <c r="S4" i="12"/>
  <c r="P60" i="12"/>
  <c r="P86" i="12"/>
  <c r="P73" i="12"/>
  <c r="P77" i="12" s="1"/>
  <c r="R48" i="12"/>
  <c r="R55" i="12" s="1"/>
  <c r="U146" i="12"/>
  <c r="U127" i="12" s="1"/>
  <c r="U17" i="1" s="1"/>
  <c r="V144" i="12"/>
  <c r="V145" i="12"/>
  <c r="Y157" i="12"/>
  <c r="W155" i="12"/>
  <c r="AH115" i="12"/>
  <c r="AG119" i="12"/>
  <c r="AC185" i="12"/>
  <c r="AB187" i="12"/>
  <c r="AE65" i="12"/>
  <c r="AD82" i="12"/>
  <c r="AA156" i="12"/>
  <c r="AE186" i="12"/>
  <c r="AD181" i="12"/>
  <c r="AD182" i="12" s="1"/>
  <c r="AE177" i="12"/>
  <c r="AD172" i="12"/>
  <c r="AD173" i="12" s="1"/>
  <c r="AE168" i="12"/>
  <c r="AQ158" i="12"/>
  <c r="Y16" i="12"/>
  <c r="T15" i="12"/>
  <c r="T18" i="12" s="1"/>
  <c r="BW5" i="1" l="1"/>
  <c r="BU8" i="1"/>
  <c r="BT26" i="1"/>
  <c r="BT28" i="1" s="1"/>
  <c r="CC169" i="12"/>
  <c r="CC174" i="12" s="1"/>
  <c r="CC176" i="12"/>
  <c r="CC178" i="12" s="1"/>
  <c r="CC183" i="12" s="1"/>
  <c r="T11" i="1"/>
  <c r="T52" i="12" s="1"/>
  <c r="T53" i="12" s="1"/>
  <c r="T54" i="12" s="1"/>
  <c r="Z138" i="12"/>
  <c r="Y142" i="12"/>
  <c r="BY9" i="12"/>
  <c r="AB154" i="12"/>
  <c r="AC21" i="12"/>
  <c r="AC26" i="12"/>
  <c r="AC137" i="12" s="1"/>
  <c r="Y7" i="12"/>
  <c r="Z5" i="12"/>
  <c r="Y13" i="12"/>
  <c r="T26" i="1"/>
  <c r="S28" i="1"/>
  <c r="R106" i="12"/>
  <c r="O62" i="12"/>
  <c r="O79" i="12" s="1"/>
  <c r="S16" i="1"/>
  <c r="S15" i="1"/>
  <c r="S103" i="12"/>
  <c r="S109" i="12"/>
  <c r="S104" i="12"/>
  <c r="S94" i="12"/>
  <c r="S117" i="12" s="1"/>
  <c r="P100" i="12"/>
  <c r="P102" i="12" s="1"/>
  <c r="P107" i="12" s="1"/>
  <c r="Q118" i="12"/>
  <c r="Q120" i="12" s="1"/>
  <c r="Q121" i="12" s="1"/>
  <c r="Q64" i="12" s="1"/>
  <c r="Q81" i="12" s="1"/>
  <c r="R95" i="12"/>
  <c r="P120" i="12"/>
  <c r="P121" i="12" s="1"/>
  <c r="P64" i="12" s="1"/>
  <c r="P81" i="12" s="1"/>
  <c r="Q97" i="12"/>
  <c r="P98" i="12"/>
  <c r="Q93" i="12"/>
  <c r="Q100" i="12"/>
  <c r="Q102" i="12" s="1"/>
  <c r="Q107" i="12" s="1"/>
  <c r="R91" i="12"/>
  <c r="R113" i="12"/>
  <c r="R114" i="12" s="1"/>
  <c r="R116" i="12" s="1"/>
  <c r="S90" i="12"/>
  <c r="AD3" i="12"/>
  <c r="AD24" i="12" s="1"/>
  <c r="AC20" i="12"/>
  <c r="AB176" i="12"/>
  <c r="AB178" i="12" s="1"/>
  <c r="AB183" i="12" s="1"/>
  <c r="AB169" i="12"/>
  <c r="AB174" i="12" s="1"/>
  <c r="AD166" i="12"/>
  <c r="AC167" i="12"/>
  <c r="AC189" i="12"/>
  <c r="AC190" i="12" s="1"/>
  <c r="AC192" i="12" s="1"/>
  <c r="AC197" i="12" s="1"/>
  <c r="U12" i="1"/>
  <c r="R56" i="12"/>
  <c r="U124" i="12"/>
  <c r="U131" i="12" s="1"/>
  <c r="N80" i="12"/>
  <c r="O63" i="12"/>
  <c r="O89" i="12"/>
  <c r="O14" i="1" s="1"/>
  <c r="P111" i="12"/>
  <c r="T76" i="12"/>
  <c r="T4" i="12"/>
  <c r="Q60" i="12"/>
  <c r="Q73" i="12"/>
  <c r="Q77" i="12" s="1"/>
  <c r="Q86" i="12"/>
  <c r="S48" i="12"/>
  <c r="S55" i="12" s="1"/>
  <c r="V146" i="12"/>
  <c r="V127" i="12" s="1"/>
  <c r="V17" i="1" s="1"/>
  <c r="AD185" i="12"/>
  <c r="AC187" i="12"/>
  <c r="Z157" i="12"/>
  <c r="AI115" i="12"/>
  <c r="AH119" i="12"/>
  <c r="W144" i="12"/>
  <c r="W145" i="12"/>
  <c r="W159" i="12"/>
  <c r="X155" i="12"/>
  <c r="AF65" i="12"/>
  <c r="AE82" i="12"/>
  <c r="AB156" i="12"/>
  <c r="AF186" i="12"/>
  <c r="AF177" i="12"/>
  <c r="AE181" i="12"/>
  <c r="AE182" i="12" s="1"/>
  <c r="AF168" i="12"/>
  <c r="AE172" i="12"/>
  <c r="AE173" i="12" s="1"/>
  <c r="AR158" i="12"/>
  <c r="Z16" i="12"/>
  <c r="U15" i="12"/>
  <c r="U18" i="12" s="1"/>
  <c r="BV8" i="1" l="1"/>
  <c r="BU26" i="1"/>
  <c r="BU28" i="1" s="1"/>
  <c r="BX5" i="1"/>
  <c r="U11" i="1"/>
  <c r="U52" i="12" s="1"/>
  <c r="U53" i="12" s="1"/>
  <c r="U54" i="12" s="1"/>
  <c r="AA138" i="12"/>
  <c r="Z142" i="12"/>
  <c r="AC22" i="12"/>
  <c r="AC61" i="12" s="1"/>
  <c r="AC78" i="12" s="1"/>
  <c r="W163" i="12"/>
  <c r="W148" i="12" s="1"/>
  <c r="BZ9" i="12"/>
  <c r="AC154" i="12"/>
  <c r="AD21" i="12"/>
  <c r="AD26" i="12"/>
  <c r="AD137" i="12" s="1"/>
  <c r="Z7" i="12"/>
  <c r="AA5" i="12"/>
  <c r="Z13" i="12"/>
  <c r="U26" i="1"/>
  <c r="T28" i="1"/>
  <c r="T104" i="12"/>
  <c r="T103" i="12"/>
  <c r="T94" i="12"/>
  <c r="T117" i="12" s="1"/>
  <c r="S106" i="12"/>
  <c r="T16" i="1"/>
  <c r="T15" i="1"/>
  <c r="Q98" i="12"/>
  <c r="Q62" i="12" s="1"/>
  <c r="Q79" i="12" s="1"/>
  <c r="P62" i="12"/>
  <c r="P79" i="12" s="1"/>
  <c r="T109" i="12"/>
  <c r="R118" i="12"/>
  <c r="R120" i="12" s="1"/>
  <c r="R121" i="12" s="1"/>
  <c r="R64" i="12" s="1"/>
  <c r="R81" i="12" s="1"/>
  <c r="S95" i="12"/>
  <c r="R97" i="12"/>
  <c r="T90" i="12"/>
  <c r="S91" i="12"/>
  <c r="S113" i="12"/>
  <c r="S114" i="12" s="1"/>
  <c r="S116" i="12" s="1"/>
  <c r="R93" i="12"/>
  <c r="R100" i="12"/>
  <c r="R102" i="12" s="1"/>
  <c r="R107" i="12" s="1"/>
  <c r="AE3" i="12"/>
  <c r="AE24" i="12" s="1"/>
  <c r="AD20" i="12"/>
  <c r="AC176" i="12"/>
  <c r="AC178" i="12" s="1"/>
  <c r="AC183" i="12" s="1"/>
  <c r="AC169" i="12"/>
  <c r="AC174" i="12" s="1"/>
  <c r="AE166" i="12"/>
  <c r="AD167" i="12"/>
  <c r="AD189" i="12"/>
  <c r="AD190" i="12" s="1"/>
  <c r="AD192" i="12" s="1"/>
  <c r="AD197" i="12" s="1"/>
  <c r="V12" i="1"/>
  <c r="S56" i="12"/>
  <c r="V124" i="12"/>
  <c r="V131" i="12" s="1"/>
  <c r="O80" i="12"/>
  <c r="P63" i="12"/>
  <c r="P89" i="12"/>
  <c r="P14" i="1" s="1"/>
  <c r="Q111" i="12"/>
  <c r="U76" i="12"/>
  <c r="W146" i="12"/>
  <c r="W127" i="12" s="1"/>
  <c r="U4" i="12"/>
  <c r="R60" i="12"/>
  <c r="R86" i="12"/>
  <c r="R73" i="12"/>
  <c r="R77" i="12" s="1"/>
  <c r="T48" i="12"/>
  <c r="T55" i="12" s="1"/>
  <c r="AI119" i="12"/>
  <c r="AJ115" i="12"/>
  <c r="X159" i="12"/>
  <c r="X144" i="12"/>
  <c r="X145" i="12"/>
  <c r="AA157" i="12"/>
  <c r="Y155" i="12"/>
  <c r="AE185" i="12"/>
  <c r="AD187" i="12"/>
  <c r="AG65" i="12"/>
  <c r="AF82" i="12"/>
  <c r="AC156" i="12"/>
  <c r="AG186" i="12"/>
  <c r="AF181" i="12"/>
  <c r="AF182" i="12" s="1"/>
  <c r="AG177" i="12"/>
  <c r="AG168" i="12"/>
  <c r="AF172" i="12"/>
  <c r="AF173" i="12" s="1"/>
  <c r="AS158" i="12"/>
  <c r="AA16" i="12"/>
  <c r="V15" i="12"/>
  <c r="V18" i="12" s="1"/>
  <c r="BY5" i="1" l="1"/>
  <c r="BW8" i="1"/>
  <c r="BV26" i="1"/>
  <c r="BV28" i="1" s="1"/>
  <c r="V11" i="1"/>
  <c r="V52" i="12" s="1"/>
  <c r="V53" i="12" s="1"/>
  <c r="V54" i="12" s="1"/>
  <c r="AB138" i="12"/>
  <c r="AA142" i="12"/>
  <c r="W17" i="1"/>
  <c r="X163" i="12"/>
  <c r="X148" i="12" s="1"/>
  <c r="AD22" i="12"/>
  <c r="AD61" i="12" s="1"/>
  <c r="AD78" i="12" s="1"/>
  <c r="CA9" i="12"/>
  <c r="AD154" i="12"/>
  <c r="AE21" i="12"/>
  <c r="AE26" i="12"/>
  <c r="AE137" i="12" s="1"/>
  <c r="AA7" i="12"/>
  <c r="AB5" i="12"/>
  <c r="AA13" i="12"/>
  <c r="V26" i="1"/>
  <c r="U28" i="1"/>
  <c r="T106" i="12"/>
  <c r="U16" i="1"/>
  <c r="U15" i="1"/>
  <c r="U103" i="12"/>
  <c r="U109" i="12"/>
  <c r="U104" i="12"/>
  <c r="U94" i="12"/>
  <c r="U117" i="12" s="1"/>
  <c r="S118" i="12"/>
  <c r="S120" i="12" s="1"/>
  <c r="S121" i="12" s="1"/>
  <c r="S64" i="12" s="1"/>
  <c r="S81" i="12" s="1"/>
  <c r="T95" i="12"/>
  <c r="S97" i="12"/>
  <c r="R98" i="12"/>
  <c r="R62" i="12" s="1"/>
  <c r="R79" i="12" s="1"/>
  <c r="S100" i="12"/>
  <c r="S102" i="12" s="1"/>
  <c r="S107" i="12" s="1"/>
  <c r="S93" i="12"/>
  <c r="T113" i="12"/>
  <c r="T114" i="12" s="1"/>
  <c r="T116" i="12" s="1"/>
  <c r="U90" i="12"/>
  <c r="T91" i="12"/>
  <c r="AF3" i="12"/>
  <c r="AF24" i="12" s="1"/>
  <c r="AE20" i="12"/>
  <c r="AD176" i="12"/>
  <c r="AD178" i="12" s="1"/>
  <c r="AD183" i="12" s="1"/>
  <c r="AD169" i="12"/>
  <c r="AD174" i="12" s="1"/>
  <c r="AE167" i="12"/>
  <c r="AE189" i="12"/>
  <c r="AE190" i="12" s="1"/>
  <c r="AE192" i="12" s="1"/>
  <c r="AE197" i="12" s="1"/>
  <c r="AF166" i="12"/>
  <c r="W12" i="1"/>
  <c r="T56" i="12"/>
  <c r="W124" i="12"/>
  <c r="W131" i="12" s="1"/>
  <c r="R111" i="12"/>
  <c r="P80" i="12"/>
  <c r="Q63" i="12"/>
  <c r="Q89" i="12"/>
  <c r="Q14" i="1" s="1"/>
  <c r="V76" i="12"/>
  <c r="V4" i="12"/>
  <c r="X146" i="12"/>
  <c r="X127" i="12" s="1"/>
  <c r="S60" i="12"/>
  <c r="S73" i="12"/>
  <c r="S77" i="12" s="1"/>
  <c r="S86" i="12"/>
  <c r="U48" i="12"/>
  <c r="U55" i="12" s="1"/>
  <c r="AB157" i="12"/>
  <c r="AF185" i="12"/>
  <c r="AE187" i="12"/>
  <c r="Y159" i="12"/>
  <c r="Y145" i="12"/>
  <c r="Y144" i="12"/>
  <c r="AJ119" i="12"/>
  <c r="AK115" i="12"/>
  <c r="Z155" i="12"/>
  <c r="Z159" i="12" s="1"/>
  <c r="AH65" i="12"/>
  <c r="AG82" i="12"/>
  <c r="AD156" i="12"/>
  <c r="AH186" i="12"/>
  <c r="AG181" i="12"/>
  <c r="AG182" i="12" s="1"/>
  <c r="AH177" i="12"/>
  <c r="AG172" i="12"/>
  <c r="AG173" i="12" s="1"/>
  <c r="AH168" i="12"/>
  <c r="AT158" i="12"/>
  <c r="AB16" i="12"/>
  <c r="W15" i="12"/>
  <c r="W18" i="12" s="1"/>
  <c r="BX8" i="1" l="1"/>
  <c r="BW26" i="1"/>
  <c r="BW28" i="1" s="1"/>
  <c r="BZ5" i="1"/>
  <c r="X17" i="1"/>
  <c r="AC138" i="12"/>
  <c r="AB142" i="12"/>
  <c r="Y163" i="12"/>
  <c r="Y148" i="12" s="1"/>
  <c r="Z163" i="12"/>
  <c r="Z148" i="12" s="1"/>
  <c r="AE22" i="12"/>
  <c r="AE61" i="12" s="1"/>
  <c r="AE78" i="12" s="1"/>
  <c r="CB9" i="12"/>
  <c r="AE154" i="12"/>
  <c r="AF21" i="12"/>
  <c r="AF26" i="12"/>
  <c r="AF137" i="12" s="1"/>
  <c r="AB7" i="12"/>
  <c r="AC5" i="12"/>
  <c r="AB13" i="12"/>
  <c r="W26" i="1"/>
  <c r="V28" i="1"/>
  <c r="U106" i="12"/>
  <c r="W11" i="1"/>
  <c r="W52" i="12" s="1"/>
  <c r="S98" i="12"/>
  <c r="S62" i="12" s="1"/>
  <c r="S79" i="12" s="1"/>
  <c r="V16" i="1"/>
  <c r="V15" i="1"/>
  <c r="V103" i="12"/>
  <c r="V94" i="12"/>
  <c r="V117" i="12" s="1"/>
  <c r="V104" i="12"/>
  <c r="V109" i="12"/>
  <c r="T118" i="12"/>
  <c r="T120" i="12" s="1"/>
  <c r="T121" i="12" s="1"/>
  <c r="T64" i="12" s="1"/>
  <c r="T81" i="12" s="1"/>
  <c r="U95" i="12"/>
  <c r="T97" i="12"/>
  <c r="T93" i="12"/>
  <c r="T100" i="12"/>
  <c r="T102" i="12" s="1"/>
  <c r="T107" i="12" s="1"/>
  <c r="V90" i="12"/>
  <c r="U113" i="12"/>
  <c r="U114" i="12" s="1"/>
  <c r="U116" i="12" s="1"/>
  <c r="U91" i="12"/>
  <c r="AG3" i="12"/>
  <c r="AG24" i="12" s="1"/>
  <c r="AF20" i="12"/>
  <c r="AG166" i="12"/>
  <c r="AF167" i="12"/>
  <c r="AF189" i="12"/>
  <c r="AF190" i="12" s="1"/>
  <c r="AF192" i="12" s="1"/>
  <c r="AF197" i="12" s="1"/>
  <c r="AE176" i="12"/>
  <c r="AE178" i="12" s="1"/>
  <c r="AE183" i="12" s="1"/>
  <c r="AE169" i="12"/>
  <c r="AE174" i="12" s="1"/>
  <c r="X12" i="1"/>
  <c r="U56" i="12"/>
  <c r="X124" i="12"/>
  <c r="X131" i="12" s="1"/>
  <c r="Q80" i="12"/>
  <c r="R63" i="12"/>
  <c r="R89" i="12"/>
  <c r="R14" i="1" s="1"/>
  <c r="S111" i="12"/>
  <c r="W76" i="12"/>
  <c r="W4" i="12"/>
  <c r="Y146" i="12"/>
  <c r="Y127" i="12" s="1"/>
  <c r="T60" i="12"/>
  <c r="T73" i="12"/>
  <c r="T77" i="12" s="1"/>
  <c r="T86" i="12"/>
  <c r="V48" i="12"/>
  <c r="V55" i="12" s="1"/>
  <c r="AA155" i="12"/>
  <c r="AA159" i="12" s="1"/>
  <c r="Z144" i="12"/>
  <c r="Z145" i="12"/>
  <c r="AG185" i="12"/>
  <c r="AF187" i="12"/>
  <c r="AC157" i="12"/>
  <c r="AK119" i="12"/>
  <c r="AL115" i="12"/>
  <c r="AI65" i="12"/>
  <c r="AH82" i="12"/>
  <c r="AE156" i="12"/>
  <c r="AI186" i="12"/>
  <c r="AH181" i="12"/>
  <c r="AH182" i="12" s="1"/>
  <c r="AI177" i="12"/>
  <c r="AI168" i="12"/>
  <c r="AH172" i="12"/>
  <c r="AH173" i="12" s="1"/>
  <c r="AU158" i="12"/>
  <c r="AC16" i="12"/>
  <c r="X15" i="12"/>
  <c r="X18" i="12" s="1"/>
  <c r="CA5" i="1" l="1"/>
  <c r="BY8" i="1"/>
  <c r="BX26" i="1"/>
  <c r="BX28" i="1" s="1"/>
  <c r="AD138" i="12"/>
  <c r="AC142" i="12"/>
  <c r="AF22" i="12"/>
  <c r="AF61" i="12" s="1"/>
  <c r="AF78" i="12" s="1"/>
  <c r="Y17" i="1"/>
  <c r="AA163" i="12"/>
  <c r="AA148" i="12" s="1"/>
  <c r="CC9" i="12"/>
  <c r="AF154" i="12"/>
  <c r="AG21" i="12"/>
  <c r="AG26" i="12"/>
  <c r="AG137" i="12" s="1"/>
  <c r="AC7" i="12"/>
  <c r="AD5" i="12"/>
  <c r="AC13" i="12"/>
  <c r="X26" i="1"/>
  <c r="W28" i="1"/>
  <c r="X11" i="1"/>
  <c r="X52" i="12" s="1"/>
  <c r="W16" i="1"/>
  <c r="W15" i="1"/>
  <c r="T98" i="12"/>
  <c r="T62" i="12" s="1"/>
  <c r="T79" i="12" s="1"/>
  <c r="W109" i="12"/>
  <c r="W104" i="12"/>
  <c r="W53" i="12"/>
  <c r="W54" i="12" s="1"/>
  <c r="W111" i="12"/>
  <c r="W63" i="12" s="1"/>
  <c r="W80" i="12" s="1"/>
  <c r="W94" i="12"/>
  <c r="W117" i="12" s="1"/>
  <c r="W90" i="12"/>
  <c r="W103" i="12"/>
  <c r="V106" i="12"/>
  <c r="V95" i="12"/>
  <c r="W95" i="12" s="1"/>
  <c r="U118" i="12"/>
  <c r="U120" i="12" s="1"/>
  <c r="U121" i="12" s="1"/>
  <c r="U64" i="12" s="1"/>
  <c r="U81" i="12" s="1"/>
  <c r="U97" i="12"/>
  <c r="U100" i="12"/>
  <c r="U102" i="12" s="1"/>
  <c r="U107" i="12" s="1"/>
  <c r="U93" i="12"/>
  <c r="V113" i="12"/>
  <c r="V114" i="12" s="1"/>
  <c r="V116" i="12" s="1"/>
  <c r="V91" i="12"/>
  <c r="AH3" i="12"/>
  <c r="AH24" i="12" s="1"/>
  <c r="AG20" i="12"/>
  <c r="AF176" i="12"/>
  <c r="AF178" i="12" s="1"/>
  <c r="AF183" i="12" s="1"/>
  <c r="AF169" i="12"/>
  <c r="AF174" i="12" s="1"/>
  <c r="AH166" i="12"/>
  <c r="AG167" i="12"/>
  <c r="AG189" i="12"/>
  <c r="AG190" i="12" s="1"/>
  <c r="AG192" i="12" s="1"/>
  <c r="AG197" i="12" s="1"/>
  <c r="Y12" i="1"/>
  <c r="V56" i="12"/>
  <c r="Y124" i="12"/>
  <c r="Y131" i="12" s="1"/>
  <c r="R80" i="12"/>
  <c r="S63" i="12"/>
  <c r="S89" i="12"/>
  <c r="S14" i="1" s="1"/>
  <c r="T111" i="12"/>
  <c r="X76" i="12"/>
  <c r="Z146" i="12"/>
  <c r="Z127" i="12" s="1"/>
  <c r="Z17" i="1" s="1"/>
  <c r="X4" i="12"/>
  <c r="U60" i="12"/>
  <c r="U86" i="12"/>
  <c r="U73" i="12"/>
  <c r="U77" i="12" s="1"/>
  <c r="W48" i="12"/>
  <c r="W55" i="12" s="1"/>
  <c r="AH185" i="12"/>
  <c r="AG187" i="12"/>
  <c r="AL119" i="12"/>
  <c r="AM115" i="12"/>
  <c r="AA144" i="12"/>
  <c r="AA145" i="12"/>
  <c r="AB155" i="12"/>
  <c r="AB159" i="12" s="1"/>
  <c r="AD157" i="12"/>
  <c r="AJ65" i="12"/>
  <c r="AI82" i="12"/>
  <c r="AF156" i="12"/>
  <c r="AJ186" i="12"/>
  <c r="AI181" i="12"/>
  <c r="AI182" i="12" s="1"/>
  <c r="AJ177" i="12"/>
  <c r="AJ168" i="12"/>
  <c r="AI172" i="12"/>
  <c r="AI173" i="12" s="1"/>
  <c r="AV158" i="12"/>
  <c r="AD16" i="12"/>
  <c r="Y15" i="12"/>
  <c r="Y18" i="12" s="1"/>
  <c r="BZ8" i="1" l="1"/>
  <c r="BY26" i="1"/>
  <c r="BY28" i="1" s="1"/>
  <c r="CB5" i="1"/>
  <c r="AE138" i="12"/>
  <c r="AD142" i="12"/>
  <c r="AB163" i="12"/>
  <c r="AB148" i="12" s="1"/>
  <c r="AG22" i="12"/>
  <c r="AG61" i="12" s="1"/>
  <c r="AG78" i="12" s="1"/>
  <c r="AG154" i="12"/>
  <c r="AH21" i="12"/>
  <c r="AH26" i="12"/>
  <c r="AH137" i="12" s="1"/>
  <c r="AD7" i="12"/>
  <c r="AE5" i="12"/>
  <c r="AD13" i="12"/>
  <c r="Y26" i="1"/>
  <c r="X28" i="1"/>
  <c r="U98" i="12"/>
  <c r="U62" i="12" s="1"/>
  <c r="U79" i="12" s="1"/>
  <c r="Y11" i="1"/>
  <c r="Y52" i="12" s="1"/>
  <c r="X16" i="1"/>
  <c r="X15" i="1"/>
  <c r="W106" i="12"/>
  <c r="W97" i="12"/>
  <c r="W118" i="12"/>
  <c r="W120" i="12" s="1"/>
  <c r="X53" i="12"/>
  <c r="X54" i="12" s="1"/>
  <c r="X94" i="12"/>
  <c r="X117" i="12" s="1"/>
  <c r="X90" i="12"/>
  <c r="X95" i="12"/>
  <c r="X103" i="12"/>
  <c r="X104" i="12"/>
  <c r="W113" i="12"/>
  <c r="W114" i="12" s="1"/>
  <c r="W116" i="12" s="1"/>
  <c r="W121" i="12" s="1"/>
  <c r="W64" i="12" s="1"/>
  <c r="W81" i="12" s="1"/>
  <c r="W91" i="12"/>
  <c r="X109" i="12"/>
  <c r="X111" i="12" s="1"/>
  <c r="X63" i="12" s="1"/>
  <c r="X80" i="12" s="1"/>
  <c r="V118" i="12"/>
  <c r="V120" i="12" s="1"/>
  <c r="V121" i="12" s="1"/>
  <c r="V64" i="12" s="1"/>
  <c r="V81" i="12" s="1"/>
  <c r="V97" i="12"/>
  <c r="V100" i="12"/>
  <c r="V102" i="12" s="1"/>
  <c r="V107" i="12" s="1"/>
  <c r="V93" i="12"/>
  <c r="AI3" i="12"/>
  <c r="AI24" i="12" s="1"/>
  <c r="AH20" i="12"/>
  <c r="AG176" i="12"/>
  <c r="AG178" i="12" s="1"/>
  <c r="AG183" i="12" s="1"/>
  <c r="AG169" i="12"/>
  <c r="AG174" i="12" s="1"/>
  <c r="AI166" i="12"/>
  <c r="AH167" i="12"/>
  <c r="AH189" i="12"/>
  <c r="AH190" i="12" s="1"/>
  <c r="AH192" i="12" s="1"/>
  <c r="AH197" i="12" s="1"/>
  <c r="Y16" i="1"/>
  <c r="Z12" i="1"/>
  <c r="X48" i="12"/>
  <c r="W56" i="12"/>
  <c r="Z124" i="12"/>
  <c r="Z131" i="12" s="1"/>
  <c r="S80" i="12"/>
  <c r="U111" i="12"/>
  <c r="T63" i="12"/>
  <c r="T89" i="12"/>
  <c r="T14" i="1" s="1"/>
  <c r="Y76" i="12"/>
  <c r="Y4" i="12"/>
  <c r="AA146" i="12"/>
  <c r="AA127" i="12" s="1"/>
  <c r="AA17" i="1" s="1"/>
  <c r="V60" i="12"/>
  <c r="V86" i="12"/>
  <c r="V73" i="12"/>
  <c r="V77" i="12" s="1"/>
  <c r="AN115" i="12"/>
  <c r="AM119" i="12"/>
  <c r="AC155" i="12"/>
  <c r="AC159" i="12" s="1"/>
  <c r="AE157" i="12"/>
  <c r="AB145" i="12"/>
  <c r="AB144" i="12"/>
  <c r="AI185" i="12"/>
  <c r="AH187" i="12"/>
  <c r="AK65" i="12"/>
  <c r="AJ82" i="12"/>
  <c r="AG156" i="12"/>
  <c r="AK186" i="12"/>
  <c r="AK177" i="12"/>
  <c r="AJ181" i="12"/>
  <c r="AJ182" i="12" s="1"/>
  <c r="AK168" i="12"/>
  <c r="AJ172" i="12"/>
  <c r="AJ173" i="12" s="1"/>
  <c r="AW158" i="12"/>
  <c r="AE16" i="12"/>
  <c r="Z15" i="12"/>
  <c r="Z18" i="12" s="1"/>
  <c r="CC5" i="1" l="1"/>
  <c r="CA8" i="1"/>
  <c r="BZ26" i="1"/>
  <c r="BZ28" i="1" s="1"/>
  <c r="AF138" i="12"/>
  <c r="AE142" i="12"/>
  <c r="AC163" i="12"/>
  <c r="AC148" i="12" s="1"/>
  <c r="AH22" i="12"/>
  <c r="AH61" i="12" s="1"/>
  <c r="AH78" i="12" s="1"/>
  <c r="AH154" i="12"/>
  <c r="AI21" i="12"/>
  <c r="AI26" i="12"/>
  <c r="AI137" i="12" s="1"/>
  <c r="AE7" i="12"/>
  <c r="AF5" i="12"/>
  <c r="AE13" i="12"/>
  <c r="Z26" i="1"/>
  <c r="Y28" i="1"/>
  <c r="Z11" i="1"/>
  <c r="Z52" i="12" s="1"/>
  <c r="Y15" i="1"/>
  <c r="V98" i="12"/>
  <c r="V62" i="12" s="1"/>
  <c r="V79" i="12" s="1"/>
  <c r="Y109" i="12"/>
  <c r="Y111" i="12" s="1"/>
  <c r="Y63" i="12" s="1"/>
  <c r="Y80" i="12" s="1"/>
  <c r="Y104" i="12"/>
  <c r="X91" i="12"/>
  <c r="X113" i="12"/>
  <c r="X114" i="12" s="1"/>
  <c r="X116" i="12" s="1"/>
  <c r="X121" i="12" s="1"/>
  <c r="X64" i="12" s="1"/>
  <c r="X81" i="12" s="1"/>
  <c r="W100" i="12"/>
  <c r="W102" i="12" s="1"/>
  <c r="W107" i="12" s="1"/>
  <c r="W93" i="12"/>
  <c r="W98" i="12" s="1"/>
  <c r="Y53" i="12"/>
  <c r="Y54" i="12" s="1"/>
  <c r="Y90" i="12"/>
  <c r="Y94" i="12"/>
  <c r="Y95" i="12"/>
  <c r="Y118" i="12" s="1"/>
  <c r="Y103" i="12"/>
  <c r="X106" i="12"/>
  <c r="X97" i="12"/>
  <c r="X118" i="12"/>
  <c r="X120" i="12" s="1"/>
  <c r="AJ3" i="12"/>
  <c r="AJ24" i="12" s="1"/>
  <c r="AI20" i="12"/>
  <c r="AI22" i="12" s="1"/>
  <c r="AI61" i="12" s="1"/>
  <c r="AI78" i="12" s="1"/>
  <c r="AH176" i="12"/>
  <c r="AH178" i="12" s="1"/>
  <c r="AH183" i="12" s="1"/>
  <c r="AH169" i="12"/>
  <c r="AH174" i="12" s="1"/>
  <c r="AJ166" i="12"/>
  <c r="AI167" i="12"/>
  <c r="AI189" i="12"/>
  <c r="AI190" i="12" s="1"/>
  <c r="AI192" i="12" s="1"/>
  <c r="AI197" i="12" s="1"/>
  <c r="Z16" i="1"/>
  <c r="AA12" i="1"/>
  <c r="X55" i="12"/>
  <c r="X56" i="12" s="1"/>
  <c r="AA124" i="12"/>
  <c r="AA131" i="12" s="1"/>
  <c r="U63" i="12"/>
  <c r="U89" i="12"/>
  <c r="U14" i="1" s="1"/>
  <c r="V111" i="12"/>
  <c r="T80" i="12"/>
  <c r="Z76" i="12"/>
  <c r="Z4" i="12"/>
  <c r="W60" i="12"/>
  <c r="W86" i="12"/>
  <c r="W73" i="12"/>
  <c r="Y48" i="12"/>
  <c r="Y55" i="12" s="1"/>
  <c r="AB146" i="12"/>
  <c r="AB127" i="12" s="1"/>
  <c r="AB17" i="1" s="1"/>
  <c r="AF157" i="12"/>
  <c r="AJ185" i="12"/>
  <c r="AI187" i="12"/>
  <c r="AC144" i="12"/>
  <c r="AC145" i="12"/>
  <c r="AD155" i="12"/>
  <c r="AD159" i="12" s="1"/>
  <c r="AO115" i="12"/>
  <c r="AN119" i="12"/>
  <c r="AL65" i="12"/>
  <c r="AK82" i="12"/>
  <c r="AH156" i="12"/>
  <c r="AL186" i="12"/>
  <c r="AK181" i="12"/>
  <c r="AK182" i="12" s="1"/>
  <c r="AL177" i="12"/>
  <c r="AL168" i="12"/>
  <c r="AK172" i="12"/>
  <c r="AK173" i="12" s="1"/>
  <c r="AX158" i="12"/>
  <c r="AF16" i="12"/>
  <c r="AA15" i="12"/>
  <c r="AA18" i="12" s="1"/>
  <c r="CB8" i="1" l="1"/>
  <c r="CA26" i="1"/>
  <c r="CA28" i="1" s="1"/>
  <c r="CD5" i="1"/>
  <c r="AG138" i="12"/>
  <c r="AF142" i="12"/>
  <c r="AD163" i="12"/>
  <c r="AD148" i="12" s="1"/>
  <c r="AI154" i="12"/>
  <c r="AJ21" i="12"/>
  <c r="AJ26" i="12"/>
  <c r="AJ137" i="12" s="1"/>
  <c r="AF7" i="12"/>
  <c r="AG5" i="12"/>
  <c r="AF13" i="12"/>
  <c r="AA26" i="1"/>
  <c r="Z28" i="1"/>
  <c r="W62" i="12"/>
  <c r="W79" i="12" s="1"/>
  <c r="W77" i="12"/>
  <c r="AA11" i="1"/>
  <c r="AA52" i="12" s="1"/>
  <c r="Y106" i="12"/>
  <c r="Z15" i="1"/>
  <c r="W89" i="12"/>
  <c r="W14" i="1" s="1"/>
  <c r="Z53" i="12"/>
  <c r="Z54" i="12" s="1"/>
  <c r="Z111" i="12"/>
  <c r="Z63" i="12" s="1"/>
  <c r="Z80" i="12" s="1"/>
  <c r="Z90" i="12"/>
  <c r="Z94" i="12"/>
  <c r="Z95" i="12"/>
  <c r="Z118" i="12" s="1"/>
  <c r="Z103" i="12"/>
  <c r="Z104" i="12"/>
  <c r="Z109" i="12"/>
  <c r="Y117" i="12"/>
  <c r="Y120" i="12" s="1"/>
  <c r="Y97" i="12"/>
  <c r="Y91" i="12"/>
  <c r="Y113" i="12"/>
  <c r="Y114" i="12" s="1"/>
  <c r="Y116" i="12" s="1"/>
  <c r="X100" i="12"/>
  <c r="X102" i="12" s="1"/>
  <c r="X107" i="12" s="1"/>
  <c r="X93" i="12"/>
  <c r="X98" i="12" s="1"/>
  <c r="AK3" i="12"/>
  <c r="AK24" i="12" s="1"/>
  <c r="AJ20" i="12"/>
  <c r="AJ22" i="12" s="1"/>
  <c r="AJ61" i="12" s="1"/>
  <c r="AJ78" i="12" s="1"/>
  <c r="AI176" i="12"/>
  <c r="AI178" i="12" s="1"/>
  <c r="AI183" i="12" s="1"/>
  <c r="AI169" i="12"/>
  <c r="AI174" i="12" s="1"/>
  <c r="AK166" i="12"/>
  <c r="AJ167" i="12"/>
  <c r="AJ189" i="12"/>
  <c r="AJ190" i="12" s="1"/>
  <c r="AJ192" i="12" s="1"/>
  <c r="AJ197" i="12" s="1"/>
  <c r="AA16" i="1"/>
  <c r="AB12" i="1"/>
  <c r="Y56" i="12"/>
  <c r="AB124" i="12"/>
  <c r="AB131" i="12" s="1"/>
  <c r="V63" i="12"/>
  <c r="V89" i="12"/>
  <c r="V14" i="1" s="1"/>
  <c r="U80" i="12"/>
  <c r="AA76" i="12"/>
  <c r="AC146" i="12"/>
  <c r="AC127" i="12" s="1"/>
  <c r="AC17" i="1" s="1"/>
  <c r="AA4" i="12"/>
  <c r="X60" i="12"/>
  <c r="X86" i="12"/>
  <c r="X73" i="12"/>
  <c r="Z48" i="12"/>
  <c r="Z55" i="12" s="1"/>
  <c r="AG157" i="12"/>
  <c r="AE155" i="12"/>
  <c r="AE159" i="12" s="1"/>
  <c r="AO119" i="12"/>
  <c r="AP115" i="12"/>
  <c r="AD144" i="12"/>
  <c r="AD145" i="12"/>
  <c r="AK185" i="12"/>
  <c r="AJ187" i="12"/>
  <c r="AL82" i="12"/>
  <c r="AM65" i="12"/>
  <c r="AI156" i="12"/>
  <c r="AM186" i="12"/>
  <c r="AL181" i="12"/>
  <c r="AL182" i="12" s="1"/>
  <c r="AM177" i="12"/>
  <c r="AM168" i="12"/>
  <c r="AL172" i="12"/>
  <c r="AL173" i="12" s="1"/>
  <c r="AY158" i="12"/>
  <c r="AG16" i="12"/>
  <c r="AB15" i="12"/>
  <c r="AB18" i="12" s="1"/>
  <c r="CE5" i="1" l="1"/>
  <c r="CC8" i="1"/>
  <c r="CB26" i="1"/>
  <c r="CB28" i="1" s="1"/>
  <c r="AH138" i="12"/>
  <c r="AG142" i="12"/>
  <c r="AE163" i="12"/>
  <c r="AE148" i="12" s="1"/>
  <c r="AJ154" i="12"/>
  <c r="AK21" i="12"/>
  <c r="AK26" i="12"/>
  <c r="AK137" i="12" s="1"/>
  <c r="AG7" i="12"/>
  <c r="AH5" i="12"/>
  <c r="AG13" i="12"/>
  <c r="AB26" i="1"/>
  <c r="AA28" i="1"/>
  <c r="Y121" i="12"/>
  <c r="Y64" i="12" s="1"/>
  <c r="Y81" i="12" s="1"/>
  <c r="X77" i="12"/>
  <c r="AA53" i="12"/>
  <c r="AA54" i="12" s="1"/>
  <c r="AA90" i="12"/>
  <c r="AA91" i="12" s="1"/>
  <c r="AA109" i="12"/>
  <c r="AA111" i="12" s="1"/>
  <c r="AA63" i="12" s="1"/>
  <c r="AA80" i="12" s="1"/>
  <c r="AA104" i="12"/>
  <c r="AB11" i="1"/>
  <c r="AB52" i="12" s="1"/>
  <c r="AA15" i="1"/>
  <c r="Z106" i="12"/>
  <c r="X89" i="12"/>
  <c r="X14" i="1" s="1"/>
  <c r="X62" i="12"/>
  <c r="X79" i="12" s="1"/>
  <c r="Z117" i="12"/>
  <c r="Z120" i="12" s="1"/>
  <c r="Z97" i="12"/>
  <c r="Z91" i="12"/>
  <c r="Z113" i="12"/>
  <c r="Z114" i="12" s="1"/>
  <c r="Z116" i="12" s="1"/>
  <c r="Z121" i="12" s="1"/>
  <c r="Z64" i="12" s="1"/>
  <c r="Z81" i="12" s="1"/>
  <c r="AA95" i="12"/>
  <c r="AA103" i="12"/>
  <c r="Y100" i="12"/>
  <c r="Y102" i="12" s="1"/>
  <c r="Y107" i="12" s="1"/>
  <c r="Y93" i="12"/>
  <c r="Y98" i="12" s="1"/>
  <c r="AA94" i="12"/>
  <c r="AL3" i="12"/>
  <c r="AL24" i="12" s="1"/>
  <c r="AK20" i="12"/>
  <c r="AK22" i="12" s="1"/>
  <c r="AK61" i="12" s="1"/>
  <c r="AK78" i="12" s="1"/>
  <c r="AJ176" i="12"/>
  <c r="AJ178" i="12" s="1"/>
  <c r="AJ183" i="12" s="1"/>
  <c r="AJ169" i="12"/>
  <c r="AJ174" i="12" s="1"/>
  <c r="AL166" i="12"/>
  <c r="AK167" i="12"/>
  <c r="AK189" i="12"/>
  <c r="AK190" i="12" s="1"/>
  <c r="AK192" i="12" s="1"/>
  <c r="AK197" i="12" s="1"/>
  <c r="AB16" i="1"/>
  <c r="AC12" i="1"/>
  <c r="Z56" i="12"/>
  <c r="AC124" i="12"/>
  <c r="AC131" i="12" s="1"/>
  <c r="V80" i="12"/>
  <c r="AB76" i="12"/>
  <c r="AB4" i="12"/>
  <c r="Y60" i="12"/>
  <c r="Y86" i="12"/>
  <c r="Y73" i="12"/>
  <c r="AA48" i="12"/>
  <c r="AA55" i="12" s="1"/>
  <c r="AD146" i="12"/>
  <c r="AD127" i="12" s="1"/>
  <c r="AD17" i="1" s="1"/>
  <c r="AF155" i="12"/>
  <c r="AF159" i="12" s="1"/>
  <c r="AL185" i="12"/>
  <c r="AK187" i="12"/>
  <c r="AP119" i="12"/>
  <c r="AQ115" i="12"/>
  <c r="AE144" i="12"/>
  <c r="AE145" i="12"/>
  <c r="AH157" i="12"/>
  <c r="AN65" i="12"/>
  <c r="AM82" i="12"/>
  <c r="AJ156" i="12"/>
  <c r="AN186" i="12"/>
  <c r="AN177" i="12"/>
  <c r="AM181" i="12"/>
  <c r="AM182" i="12" s="1"/>
  <c r="AN168" i="12"/>
  <c r="AM172" i="12"/>
  <c r="AM173" i="12" s="1"/>
  <c r="AZ158" i="12"/>
  <c r="AC15" i="12"/>
  <c r="AC18" i="12" s="1"/>
  <c r="CD8" i="1" l="1"/>
  <c r="CC26" i="1"/>
  <c r="CC28" i="1" s="1"/>
  <c r="AI138" i="12"/>
  <c r="AH142" i="12"/>
  <c r="AF163" i="12"/>
  <c r="AF148" i="12" s="1"/>
  <c r="AK154" i="12"/>
  <c r="AL21" i="12"/>
  <c r="AL26" i="12"/>
  <c r="AL137" i="12" s="1"/>
  <c r="AH7" i="12"/>
  <c r="AI5" i="12"/>
  <c r="AH13" i="12"/>
  <c r="AB15" i="1"/>
  <c r="AC26" i="1"/>
  <c r="AB28" i="1"/>
  <c r="Y89" i="12"/>
  <c r="Y14" i="1" s="1"/>
  <c r="Y77" i="12"/>
  <c r="AB104" i="12"/>
  <c r="AA113" i="12"/>
  <c r="AA114" i="12" s="1"/>
  <c r="AA116" i="12" s="1"/>
  <c r="AB90" i="12"/>
  <c r="AB91" i="12" s="1"/>
  <c r="AB109" i="12"/>
  <c r="AB111" i="12" s="1"/>
  <c r="AB63" i="12" s="1"/>
  <c r="AB80" i="12" s="1"/>
  <c r="AB53" i="12"/>
  <c r="AB54" i="12" s="1"/>
  <c r="AC11" i="1"/>
  <c r="AC52" i="12" s="1"/>
  <c r="AA106" i="12"/>
  <c r="AB103" i="12"/>
  <c r="AA97" i="12"/>
  <c r="AA118" i="12"/>
  <c r="AB95" i="12"/>
  <c r="Z100" i="12"/>
  <c r="Z102" i="12" s="1"/>
  <c r="Z107" i="12" s="1"/>
  <c r="Z93" i="12"/>
  <c r="Z98" i="12" s="1"/>
  <c r="AA117" i="12"/>
  <c r="AB94" i="12"/>
  <c r="AA93" i="12"/>
  <c r="AA100" i="12"/>
  <c r="AA102" i="12" s="1"/>
  <c r="Y62" i="12"/>
  <c r="Y79" i="12" s="1"/>
  <c r="AM3" i="12"/>
  <c r="AM24" i="12" s="1"/>
  <c r="AL20" i="12"/>
  <c r="AL22" i="12" s="1"/>
  <c r="AL61" i="12" s="1"/>
  <c r="AL78" i="12" s="1"/>
  <c r="AK176" i="12"/>
  <c r="AK178" i="12" s="1"/>
  <c r="AK183" i="12" s="1"/>
  <c r="AK169" i="12"/>
  <c r="AK174" i="12" s="1"/>
  <c r="AM166" i="12"/>
  <c r="AL167" i="12"/>
  <c r="AL189" i="12"/>
  <c r="AL190" i="12" s="1"/>
  <c r="AL192" i="12" s="1"/>
  <c r="AL197" i="12" s="1"/>
  <c r="AC16" i="1"/>
  <c r="AD12" i="1"/>
  <c r="AA56" i="12"/>
  <c r="AD124" i="12"/>
  <c r="AD131" i="12" s="1"/>
  <c r="AC76" i="12"/>
  <c r="AE146" i="12"/>
  <c r="AE127" i="12" s="1"/>
  <c r="AE17" i="1" s="1"/>
  <c r="AC4" i="12"/>
  <c r="Z60" i="12"/>
  <c r="Z86" i="12"/>
  <c r="Z73" i="12"/>
  <c r="AB48" i="12"/>
  <c r="AB55" i="12" s="1"/>
  <c r="AM185" i="12"/>
  <c r="AL187" i="12"/>
  <c r="AF144" i="12"/>
  <c r="AF145" i="12"/>
  <c r="AQ119" i="12"/>
  <c r="AR115" i="12"/>
  <c r="AG155" i="12"/>
  <c r="AG159" i="12" s="1"/>
  <c r="AI157" i="12"/>
  <c r="AO65" i="12"/>
  <c r="AN82" i="12"/>
  <c r="AK156" i="12"/>
  <c r="AO186" i="12"/>
  <c r="AO177" i="12"/>
  <c r="AN181" i="12"/>
  <c r="AN182" i="12" s="1"/>
  <c r="AO168" i="12"/>
  <c r="AN172" i="12"/>
  <c r="AN173" i="12" s="1"/>
  <c r="BA158" i="12"/>
  <c r="AH16" i="12"/>
  <c r="AD15" i="12"/>
  <c r="AD18" i="12" s="1"/>
  <c r="CE8" i="1" l="1"/>
  <c r="CE26" i="1" s="1"/>
  <c r="CE28" i="1" s="1"/>
  <c r="CD26" i="1"/>
  <c r="CD28" i="1" s="1"/>
  <c r="AJ138" i="12"/>
  <c r="AI142" i="12"/>
  <c r="AG163" i="12"/>
  <c r="AG148" i="12" s="1"/>
  <c r="AL154" i="12"/>
  <c r="AM21" i="12"/>
  <c r="AM26" i="12"/>
  <c r="AM137" i="12" s="1"/>
  <c r="AI7" i="12"/>
  <c r="AJ5" i="12"/>
  <c r="AI13" i="12"/>
  <c r="AC15" i="1"/>
  <c r="AD26" i="1"/>
  <c r="AC28" i="1"/>
  <c r="Z77" i="12"/>
  <c r="Z89" i="12"/>
  <c r="Z14" i="1" s="1"/>
  <c r="AA107" i="12"/>
  <c r="AB113" i="12"/>
  <c r="AB114" i="12" s="1"/>
  <c r="AB116" i="12" s="1"/>
  <c r="AC109" i="12"/>
  <c r="AC111" i="12" s="1"/>
  <c r="AC63" i="12" s="1"/>
  <c r="AC80" i="12" s="1"/>
  <c r="AC90" i="12"/>
  <c r="AC91" i="12" s="1"/>
  <c r="AC104" i="12"/>
  <c r="AC53" i="12"/>
  <c r="AC54" i="12" s="1"/>
  <c r="AD11" i="1"/>
  <c r="AD52" i="12" s="1"/>
  <c r="AC94" i="12"/>
  <c r="AB117" i="12"/>
  <c r="AB97" i="12"/>
  <c r="AC95" i="12"/>
  <c r="AB118" i="12"/>
  <c r="AA120" i="12"/>
  <c r="AA121" i="12" s="1"/>
  <c r="AA64" i="12" s="1"/>
  <c r="AA81" i="12" s="1"/>
  <c r="Z62" i="12"/>
  <c r="Z79" i="12" s="1"/>
  <c r="AC103" i="12"/>
  <c r="AB106" i="12"/>
  <c r="AA98" i="12"/>
  <c r="AB93" i="12"/>
  <c r="AB100" i="12"/>
  <c r="AB102" i="12" s="1"/>
  <c r="AB107" i="12" s="1"/>
  <c r="AN3" i="12"/>
  <c r="AN24" i="12" s="1"/>
  <c r="AM20" i="12"/>
  <c r="AL176" i="12"/>
  <c r="AL178" i="12" s="1"/>
  <c r="AL183" i="12" s="1"/>
  <c r="AL169" i="12"/>
  <c r="AL174" i="12" s="1"/>
  <c r="AN166" i="12"/>
  <c r="AM167" i="12"/>
  <c r="AM189" i="12"/>
  <c r="AM190" i="12" s="1"/>
  <c r="AM192" i="12" s="1"/>
  <c r="AM197" i="12" s="1"/>
  <c r="AD16" i="1"/>
  <c r="AE12" i="1"/>
  <c r="AB56" i="12"/>
  <c r="AE124" i="12"/>
  <c r="AE131" i="12" s="1"/>
  <c r="AD76" i="12"/>
  <c r="AD4" i="12"/>
  <c r="AA60" i="12"/>
  <c r="AA86" i="12"/>
  <c r="AA73" i="12"/>
  <c r="AC48" i="12"/>
  <c r="AF146" i="12"/>
  <c r="AF127" i="12" s="1"/>
  <c r="AF17" i="1" s="1"/>
  <c r="AH155" i="12"/>
  <c r="AH159" i="12" s="1"/>
  <c r="AR119" i="12"/>
  <c r="AS115" i="12"/>
  <c r="AN185" i="12"/>
  <c r="AM187" i="12"/>
  <c r="AJ157" i="12"/>
  <c r="AG145" i="12"/>
  <c r="AG144" i="12"/>
  <c r="AP65" i="12"/>
  <c r="AO82" i="12"/>
  <c r="AL156" i="12"/>
  <c r="AP186" i="12"/>
  <c r="AP177" i="12"/>
  <c r="AO181" i="12"/>
  <c r="AO182" i="12" s="1"/>
  <c r="AP168" i="12"/>
  <c r="AO172" i="12"/>
  <c r="AO173" i="12" s="1"/>
  <c r="BB158" i="12"/>
  <c r="AI16" i="12"/>
  <c r="AE15" i="12"/>
  <c r="AE18" i="12" s="1"/>
  <c r="AM22" i="12" l="1"/>
  <c r="AM61" i="12" s="1"/>
  <c r="AM78" i="12" s="1"/>
  <c r="AK138" i="12"/>
  <c r="AJ142" i="12"/>
  <c r="AH163" i="12"/>
  <c r="AH148" i="12" s="1"/>
  <c r="AM154" i="12"/>
  <c r="AN21" i="12"/>
  <c r="AN26" i="12"/>
  <c r="AN137" i="12" s="1"/>
  <c r="AJ7" i="12"/>
  <c r="AK5" i="12"/>
  <c r="AJ13" i="12"/>
  <c r="AD15" i="1"/>
  <c r="AE26" i="1"/>
  <c r="AD28" i="1"/>
  <c r="AA77" i="12"/>
  <c r="AA62" i="12"/>
  <c r="AA79" i="12" s="1"/>
  <c r="AD104" i="12"/>
  <c r="AC113" i="12"/>
  <c r="AC114" i="12" s="1"/>
  <c r="AC116" i="12" s="1"/>
  <c r="AD109" i="12"/>
  <c r="AD111" i="12"/>
  <c r="AD63" i="12" s="1"/>
  <c r="AD80" i="12" s="1"/>
  <c r="AD53" i="12"/>
  <c r="AD54" i="12" s="1"/>
  <c r="AD90" i="12"/>
  <c r="AD91" i="12" s="1"/>
  <c r="AE11" i="1"/>
  <c r="AE52" i="12" s="1"/>
  <c r="AA89" i="12"/>
  <c r="AA14" i="1" s="1"/>
  <c r="AB98" i="12"/>
  <c r="AB62" i="12" s="1"/>
  <c r="AB79" i="12" s="1"/>
  <c r="AB120" i="12"/>
  <c r="AB121" i="12" s="1"/>
  <c r="AB64" i="12" s="1"/>
  <c r="AB81" i="12" s="1"/>
  <c r="AC106" i="12"/>
  <c r="AD103" i="12"/>
  <c r="AC93" i="12"/>
  <c r="AC100" i="12"/>
  <c r="AC102" i="12" s="1"/>
  <c r="AC107" i="12" s="1"/>
  <c r="AC97" i="12"/>
  <c r="AD95" i="12"/>
  <c r="AC118" i="12"/>
  <c r="AC117" i="12"/>
  <c r="AD94" i="12"/>
  <c r="AO3" i="12"/>
  <c r="AO24" i="12" s="1"/>
  <c r="AN20" i="12"/>
  <c r="AM176" i="12"/>
  <c r="AM178" i="12" s="1"/>
  <c r="AM183" i="12" s="1"/>
  <c r="AM169" i="12"/>
  <c r="AM174" i="12" s="1"/>
  <c r="AO166" i="12"/>
  <c r="AN167" i="12"/>
  <c r="AN189" i="12"/>
  <c r="AN190" i="12" s="1"/>
  <c r="AN192" i="12" s="1"/>
  <c r="AN197" i="12" s="1"/>
  <c r="AE16" i="1"/>
  <c r="AF12" i="1"/>
  <c r="AC55" i="12"/>
  <c r="AC56" i="12" s="1"/>
  <c r="AF124" i="12"/>
  <c r="AF131" i="12" s="1"/>
  <c r="AE76" i="12"/>
  <c r="AE4" i="12"/>
  <c r="AB60" i="12"/>
  <c r="AB73" i="12"/>
  <c r="AB86" i="12"/>
  <c r="AD48" i="12"/>
  <c r="AG146" i="12"/>
  <c r="AG127" i="12" s="1"/>
  <c r="AG17" i="1" s="1"/>
  <c r="AT115" i="12"/>
  <c r="AS119" i="12"/>
  <c r="AK157" i="12"/>
  <c r="AH145" i="12"/>
  <c r="AH144" i="12"/>
  <c r="AO185" i="12"/>
  <c r="AN187" i="12"/>
  <c r="AI155" i="12"/>
  <c r="AI159" i="12" s="1"/>
  <c r="AQ65" i="12"/>
  <c r="AP82" i="12"/>
  <c r="AM156" i="12"/>
  <c r="AQ186" i="12"/>
  <c r="AP181" i="12"/>
  <c r="AP182" i="12" s="1"/>
  <c r="AQ177" i="12"/>
  <c r="AQ168" i="12"/>
  <c r="AP172" i="12"/>
  <c r="AP173" i="12" s="1"/>
  <c r="AJ16" i="12"/>
  <c r="AF15" i="12"/>
  <c r="AF18" i="12" s="1"/>
  <c r="AL138" i="12" l="1"/>
  <c r="AK142" i="12"/>
  <c r="AN22" i="12"/>
  <c r="AN61" i="12" s="1"/>
  <c r="AN78" i="12" s="1"/>
  <c r="AI163" i="12"/>
  <c r="AI148" i="12" s="1"/>
  <c r="AN154" i="12"/>
  <c r="AO21" i="12"/>
  <c r="AO26" i="12"/>
  <c r="AO137" i="12" s="1"/>
  <c r="AK7" i="12"/>
  <c r="AL5" i="12"/>
  <c r="AK13" i="12"/>
  <c r="AE109" i="12"/>
  <c r="AE15" i="1"/>
  <c r="AF26" i="1"/>
  <c r="AE28" i="1"/>
  <c r="AB77" i="12"/>
  <c r="AE53" i="12"/>
  <c r="AE54" i="12" s="1"/>
  <c r="AE111" i="12"/>
  <c r="AE63" i="12" s="1"/>
  <c r="AE80" i="12" s="1"/>
  <c r="AE104" i="12"/>
  <c r="AD113" i="12"/>
  <c r="AD114" i="12" s="1"/>
  <c r="AD116" i="12" s="1"/>
  <c r="AE90" i="12"/>
  <c r="AE91" i="12" s="1"/>
  <c r="AF11" i="1"/>
  <c r="AF52" i="12" s="1"/>
  <c r="AB89" i="12"/>
  <c r="AB14" i="1" s="1"/>
  <c r="AC98" i="12"/>
  <c r="AC62" i="12" s="1"/>
  <c r="AC79" i="12" s="1"/>
  <c r="AC120" i="12"/>
  <c r="AC121" i="12" s="1"/>
  <c r="AC64" i="12" s="1"/>
  <c r="AC81" i="12" s="1"/>
  <c r="AE94" i="12"/>
  <c r="AD117" i="12"/>
  <c r="AD97" i="12"/>
  <c r="AE95" i="12"/>
  <c r="AD118" i="12"/>
  <c r="AD93" i="12"/>
  <c r="AD100" i="12"/>
  <c r="AD102" i="12" s="1"/>
  <c r="AD107" i="12" s="1"/>
  <c r="AD106" i="12"/>
  <c r="AE103" i="12"/>
  <c r="AP3" i="12"/>
  <c r="AP24" i="12" s="1"/>
  <c r="AO20" i="12"/>
  <c r="AN176" i="12"/>
  <c r="AN178" i="12" s="1"/>
  <c r="AN183" i="12" s="1"/>
  <c r="AN169" i="12"/>
  <c r="AN174" i="12" s="1"/>
  <c r="AP166" i="12"/>
  <c r="AO167" i="12"/>
  <c r="AO189" i="12"/>
  <c r="AO190" i="12" s="1"/>
  <c r="AO192" i="12" s="1"/>
  <c r="AO197" i="12" s="1"/>
  <c r="AF16" i="1"/>
  <c r="AG12" i="1"/>
  <c r="AD55" i="12"/>
  <c r="AD56" i="12" s="1"/>
  <c r="AG124" i="12"/>
  <c r="AG131" i="12" s="1"/>
  <c r="AF76" i="12"/>
  <c r="AF4" i="12"/>
  <c r="AC60" i="12"/>
  <c r="AC86" i="12"/>
  <c r="AC73" i="12"/>
  <c r="AE48" i="12"/>
  <c r="AH146" i="12"/>
  <c r="AH127" i="12" s="1"/>
  <c r="AH17" i="1" s="1"/>
  <c r="AI144" i="12"/>
  <c r="AI145" i="12"/>
  <c r="AJ155" i="12"/>
  <c r="AJ159" i="12" s="1"/>
  <c r="AP185" i="12"/>
  <c r="AO187" i="12"/>
  <c r="AU115" i="12"/>
  <c r="AT119" i="12"/>
  <c r="AL157" i="12"/>
  <c r="AR65" i="12"/>
  <c r="AQ82" i="12"/>
  <c r="AN156" i="12"/>
  <c r="AR186" i="12"/>
  <c r="AR177" i="12"/>
  <c r="AQ181" i="12"/>
  <c r="AQ182" i="12" s="1"/>
  <c r="AQ172" i="12"/>
  <c r="AQ173" i="12" s="1"/>
  <c r="AR168" i="12"/>
  <c r="AK16" i="12"/>
  <c r="AG15" i="12"/>
  <c r="AG18" i="12" s="1"/>
  <c r="AO22" i="12" l="1"/>
  <c r="AO61" i="12" s="1"/>
  <c r="AO78" i="12" s="1"/>
  <c r="AM138" i="12"/>
  <c r="AL142" i="12"/>
  <c r="AJ163" i="12"/>
  <c r="AJ148" i="12" s="1"/>
  <c r="AO154" i="12"/>
  <c r="AP21" i="12"/>
  <c r="AP26" i="12"/>
  <c r="AP137" i="12" s="1"/>
  <c r="AL7" i="12"/>
  <c r="AM5" i="12"/>
  <c r="AL13" i="12"/>
  <c r="AF15" i="1"/>
  <c r="AG26" i="1"/>
  <c r="AF28" i="1"/>
  <c r="AC77" i="12"/>
  <c r="AF104" i="12"/>
  <c r="AC89" i="12"/>
  <c r="AC14" i="1" s="1"/>
  <c r="AF109" i="12"/>
  <c r="AF111" i="12" s="1"/>
  <c r="AF63" i="12" s="1"/>
  <c r="AF80" i="12" s="1"/>
  <c r="AF53" i="12"/>
  <c r="AF54" i="12" s="1"/>
  <c r="AF90" i="12"/>
  <c r="AF113" i="12" s="1"/>
  <c r="AF114" i="12" s="1"/>
  <c r="AF116" i="12" s="1"/>
  <c r="AE113" i="12"/>
  <c r="AE114" i="12" s="1"/>
  <c r="AE116" i="12" s="1"/>
  <c r="AG11" i="1"/>
  <c r="AG52" i="12" s="1"/>
  <c r="AD98" i="12"/>
  <c r="AD62" i="12" s="1"/>
  <c r="AD79" i="12" s="1"/>
  <c r="AD120" i="12"/>
  <c r="AD121" i="12" s="1"/>
  <c r="AD64" i="12" s="1"/>
  <c r="AD81" i="12" s="1"/>
  <c r="AE106" i="12"/>
  <c r="AF103" i="12"/>
  <c r="AE100" i="12"/>
  <c r="AE102" i="12" s="1"/>
  <c r="AE107" i="12" s="1"/>
  <c r="AE93" i="12"/>
  <c r="AF95" i="12"/>
  <c r="AE118" i="12"/>
  <c r="AF94" i="12"/>
  <c r="AE117" i="12"/>
  <c r="AE97" i="12"/>
  <c r="AQ3" i="12"/>
  <c r="AQ24" i="12" s="1"/>
  <c r="AP20" i="12"/>
  <c r="AP22" i="12" s="1"/>
  <c r="AP61" i="12" s="1"/>
  <c r="AP78" i="12" s="1"/>
  <c r="AO176" i="12"/>
  <c r="AO178" i="12" s="1"/>
  <c r="AO183" i="12" s="1"/>
  <c r="AO169" i="12"/>
  <c r="AO174" i="12" s="1"/>
  <c r="AQ166" i="12"/>
  <c r="AP167" i="12"/>
  <c r="AP189" i="12"/>
  <c r="AP190" i="12" s="1"/>
  <c r="AP192" i="12" s="1"/>
  <c r="AP197" i="12" s="1"/>
  <c r="AG16" i="1"/>
  <c r="AH12" i="1"/>
  <c r="AE55" i="12"/>
  <c r="AE56" i="12" s="1"/>
  <c r="AH124" i="12"/>
  <c r="AH131" i="12" s="1"/>
  <c r="AG76" i="12"/>
  <c r="AI146" i="12"/>
  <c r="AI127" i="12" s="1"/>
  <c r="AI17" i="1" s="1"/>
  <c r="AG4" i="12"/>
  <c r="AD60" i="12"/>
  <c r="AD86" i="12"/>
  <c r="AD73" i="12"/>
  <c r="AF48" i="12"/>
  <c r="AF55" i="12" s="1"/>
  <c r="AM157" i="12"/>
  <c r="AV115" i="12"/>
  <c r="AU119" i="12"/>
  <c r="AJ145" i="12"/>
  <c r="AJ144" i="12"/>
  <c r="AQ185" i="12"/>
  <c r="AP187" i="12"/>
  <c r="AK155" i="12"/>
  <c r="AK159" i="12" s="1"/>
  <c r="AS65" i="12"/>
  <c r="AR82" i="12"/>
  <c r="AO156" i="12"/>
  <c r="AS186" i="12"/>
  <c r="AS177" i="12"/>
  <c r="AR181" i="12"/>
  <c r="AR182" i="12" s="1"/>
  <c r="AR172" i="12"/>
  <c r="AR173" i="12" s="1"/>
  <c r="AS168" i="12"/>
  <c r="AL16" i="12"/>
  <c r="AN138" i="12" l="1"/>
  <c r="AM142" i="12"/>
  <c r="AK163" i="12"/>
  <c r="AK148" i="12" s="1"/>
  <c r="AP154" i="12"/>
  <c r="AQ21" i="12"/>
  <c r="AQ26" i="12"/>
  <c r="AQ137" i="12" s="1"/>
  <c r="AM7" i="12"/>
  <c r="AN5" i="12"/>
  <c r="AM13" i="12"/>
  <c r="AG15" i="1"/>
  <c r="AG109" i="12"/>
  <c r="AH26" i="1"/>
  <c r="AG28" i="1"/>
  <c r="AD77" i="12"/>
  <c r="AF56" i="12"/>
  <c r="AF91" i="12"/>
  <c r="AF100" i="12" s="1"/>
  <c r="AF102" i="12" s="1"/>
  <c r="AF107" i="12" s="1"/>
  <c r="AG104" i="12"/>
  <c r="AG53" i="12"/>
  <c r="AG54" i="12" s="1"/>
  <c r="AD89" i="12"/>
  <c r="AD14" i="1" s="1"/>
  <c r="AG111" i="12"/>
  <c r="AG63" i="12" s="1"/>
  <c r="AG80" i="12" s="1"/>
  <c r="AG90" i="12"/>
  <c r="AG91" i="12" s="1"/>
  <c r="AH11" i="1"/>
  <c r="AH52" i="12" s="1"/>
  <c r="AG95" i="12"/>
  <c r="AF118" i="12"/>
  <c r="AE120" i="12"/>
  <c r="AE121" i="12" s="1"/>
  <c r="AE64" i="12" s="1"/>
  <c r="AE81" i="12" s="1"/>
  <c r="AF117" i="12"/>
  <c r="AG94" i="12"/>
  <c r="AF97" i="12"/>
  <c r="AE98" i="12"/>
  <c r="AE62" i="12" s="1"/>
  <c r="AE79" i="12" s="1"/>
  <c r="AF106" i="12"/>
  <c r="AG103" i="12"/>
  <c r="AR3" i="12"/>
  <c r="AR24" i="12" s="1"/>
  <c r="AQ20" i="12"/>
  <c r="AP176" i="12"/>
  <c r="AP178" i="12" s="1"/>
  <c r="AP183" i="12" s="1"/>
  <c r="AP169" i="12"/>
  <c r="AP174" i="12" s="1"/>
  <c r="AR166" i="12"/>
  <c r="AQ167" i="12"/>
  <c r="AQ189" i="12"/>
  <c r="AQ190" i="12" s="1"/>
  <c r="AQ192" i="12" s="1"/>
  <c r="AQ197" i="12" s="1"/>
  <c r="AH16" i="1"/>
  <c r="AI12" i="1"/>
  <c r="AJ146" i="12"/>
  <c r="AJ127" i="12" s="1"/>
  <c r="AJ17" i="1" s="1"/>
  <c r="AI124" i="12"/>
  <c r="AI131" i="12" s="1"/>
  <c r="AH76" i="12"/>
  <c r="AH4" i="12"/>
  <c r="AE60" i="12"/>
  <c r="AE86" i="12"/>
  <c r="AE73" i="12"/>
  <c r="AG48" i="12"/>
  <c r="AL155" i="12"/>
  <c r="AL159" i="12" s="1"/>
  <c r="AN157" i="12"/>
  <c r="AK144" i="12"/>
  <c r="AK145" i="12"/>
  <c r="AR185" i="12"/>
  <c r="AQ187" i="12"/>
  <c r="AW115" i="12"/>
  <c r="AV119" i="12"/>
  <c r="AT65" i="12"/>
  <c r="AS82" i="12"/>
  <c r="AP156" i="12"/>
  <c r="AT186" i="12"/>
  <c r="AS181" i="12"/>
  <c r="AS182" i="12" s="1"/>
  <c r="AT177" i="12"/>
  <c r="AS172" i="12"/>
  <c r="AS173" i="12" s="1"/>
  <c r="AT168" i="12"/>
  <c r="AM16" i="12"/>
  <c r="AH15" i="12"/>
  <c r="AH18" i="12" s="1"/>
  <c r="AO138" i="12" l="1"/>
  <c r="AN142" i="12"/>
  <c r="AL163" i="12"/>
  <c r="AL148" i="12" s="1"/>
  <c r="AQ22" i="12"/>
  <c r="AQ61" i="12" s="1"/>
  <c r="AQ78" i="12" s="1"/>
  <c r="AQ154" i="12"/>
  <c r="AR21" i="12"/>
  <c r="AR26" i="12"/>
  <c r="AR137" i="12" s="1"/>
  <c r="AN7" i="12"/>
  <c r="AO5" i="12"/>
  <c r="AP5" i="12" s="1"/>
  <c r="AQ5" i="12" s="1"/>
  <c r="AR5" i="12" s="1"/>
  <c r="AS5" i="12" s="1"/>
  <c r="AT5" i="12" s="1"/>
  <c r="AU5" i="12" s="1"/>
  <c r="AV5" i="12" s="1"/>
  <c r="AW5" i="12" s="1"/>
  <c r="AX5" i="12" s="1"/>
  <c r="AY5" i="12" s="1"/>
  <c r="AZ5" i="12" s="1"/>
  <c r="BA5" i="12" s="1"/>
  <c r="BB5" i="12" s="1"/>
  <c r="BC5" i="12" s="1"/>
  <c r="AN13" i="12"/>
  <c r="AH15" i="1"/>
  <c r="AI26" i="1"/>
  <c r="AH28" i="1"/>
  <c r="AE77" i="12"/>
  <c r="AH104" i="12"/>
  <c r="AF93" i="12"/>
  <c r="AF98" i="12" s="1"/>
  <c r="AF62" i="12" s="1"/>
  <c r="AF79" i="12" s="1"/>
  <c r="AG113" i="12"/>
  <c r="AG114" i="12" s="1"/>
  <c r="AG116" i="12" s="1"/>
  <c r="AH53" i="12"/>
  <c r="AH54" i="12" s="1"/>
  <c r="AH109" i="12"/>
  <c r="AH111" i="12" s="1"/>
  <c r="AH63" i="12" s="1"/>
  <c r="AH80" i="12" s="1"/>
  <c r="AH90" i="12"/>
  <c r="AH113" i="12" s="1"/>
  <c r="AH114" i="12" s="1"/>
  <c r="AH116" i="12" s="1"/>
  <c r="AI11" i="1"/>
  <c r="AI52" i="12" s="1"/>
  <c r="AE89" i="12"/>
  <c r="AE14" i="1" s="1"/>
  <c r="AG117" i="12"/>
  <c r="AH94" i="12"/>
  <c r="AG100" i="12"/>
  <c r="AG102" i="12" s="1"/>
  <c r="AG93" i="12"/>
  <c r="AF120" i="12"/>
  <c r="AF121" i="12" s="1"/>
  <c r="AF64" i="12" s="1"/>
  <c r="AF81" i="12" s="1"/>
  <c r="AG106" i="12"/>
  <c r="AH103" i="12"/>
  <c r="AG97" i="12"/>
  <c r="AH95" i="12"/>
  <c r="AG118" i="12"/>
  <c r="AS3" i="12"/>
  <c r="AS24" i="12" s="1"/>
  <c r="AR20" i="12"/>
  <c r="AQ176" i="12"/>
  <c r="AQ178" i="12" s="1"/>
  <c r="AQ183" i="12" s="1"/>
  <c r="AQ169" i="12"/>
  <c r="AQ174" i="12" s="1"/>
  <c r="AS166" i="12"/>
  <c r="AR167" i="12"/>
  <c r="AR189" i="12"/>
  <c r="AR190" i="12" s="1"/>
  <c r="AR192" i="12" s="1"/>
  <c r="AR197" i="12" s="1"/>
  <c r="AI16" i="1"/>
  <c r="AJ12" i="1"/>
  <c r="AG55" i="12"/>
  <c r="AG56" i="12" s="1"/>
  <c r="AJ124" i="12"/>
  <c r="AJ131" i="12" s="1"/>
  <c r="AI76" i="12"/>
  <c r="AI4" i="12"/>
  <c r="AF60" i="12"/>
  <c r="AF73" i="12"/>
  <c r="AF86" i="12"/>
  <c r="AH48" i="12"/>
  <c r="AK146" i="12"/>
  <c r="AK127" i="12" s="1"/>
  <c r="AK17" i="1" s="1"/>
  <c r="AM155" i="12"/>
  <c r="AM159" i="12" s="1"/>
  <c r="AX115" i="12"/>
  <c r="AW119" i="12"/>
  <c r="AO157" i="12"/>
  <c r="AS185" i="12"/>
  <c r="AR187" i="12"/>
  <c r="AL144" i="12"/>
  <c r="AL145" i="12"/>
  <c r="AU65" i="12"/>
  <c r="AT82" i="12"/>
  <c r="AQ156" i="12"/>
  <c r="AU186" i="12"/>
  <c r="AT181" i="12"/>
  <c r="AT182" i="12" s="1"/>
  <c r="AU177" i="12"/>
  <c r="AT172" i="12"/>
  <c r="AT173" i="12" s="1"/>
  <c r="AU168" i="12"/>
  <c r="AN16" i="12"/>
  <c r="AI15" i="12"/>
  <c r="AI18" i="12" s="1"/>
  <c r="BD5" i="12" l="1"/>
  <c r="BC76" i="12"/>
  <c r="AP138" i="12"/>
  <c r="AO142" i="12"/>
  <c r="AM163" i="12"/>
  <c r="AM148" i="12" s="1"/>
  <c r="AR22" i="12"/>
  <c r="AR61" i="12" s="1"/>
  <c r="AR78" i="12" s="1"/>
  <c r="AR154" i="12"/>
  <c r="AS21" i="12"/>
  <c r="AS26" i="12"/>
  <c r="AS137" i="12" s="1"/>
  <c r="AO7" i="12"/>
  <c r="AI15" i="1"/>
  <c r="AJ26" i="1"/>
  <c r="AI28" i="1"/>
  <c r="AF77" i="12"/>
  <c r="AG107" i="12"/>
  <c r="AI109" i="12"/>
  <c r="AI111" i="12"/>
  <c r="AI63" i="12" s="1"/>
  <c r="AI80" i="12" s="1"/>
  <c r="AJ11" i="1"/>
  <c r="AJ52" i="12" s="1"/>
  <c r="AI104" i="12"/>
  <c r="AH91" i="12"/>
  <c r="AH93" i="12" s="1"/>
  <c r="AI53" i="12"/>
  <c r="AI54" i="12" s="1"/>
  <c r="AI90" i="12"/>
  <c r="AI91" i="12" s="1"/>
  <c r="AG98" i="12"/>
  <c r="AF89" i="12"/>
  <c r="AF14" i="1" s="1"/>
  <c r="AG120" i="12"/>
  <c r="AG121" i="12" s="1"/>
  <c r="AG64" i="12" s="1"/>
  <c r="AG81" i="12" s="1"/>
  <c r="AI94" i="12"/>
  <c r="AH117" i="12"/>
  <c r="AH97" i="12"/>
  <c r="AI103" i="12"/>
  <c r="AH106" i="12"/>
  <c r="AI95" i="12"/>
  <c r="AH118" i="12"/>
  <c r="AT3" i="12"/>
  <c r="AT24" i="12" s="1"/>
  <c r="AS20" i="12"/>
  <c r="AR176" i="12"/>
  <c r="AR178" i="12" s="1"/>
  <c r="AR183" i="12" s="1"/>
  <c r="AR169" i="12"/>
  <c r="AR174" i="12" s="1"/>
  <c r="AT166" i="12"/>
  <c r="AS167" i="12"/>
  <c r="AS189" i="12"/>
  <c r="AS190" i="12" s="1"/>
  <c r="AS192" i="12" s="1"/>
  <c r="AS197" i="12" s="1"/>
  <c r="AJ15" i="1"/>
  <c r="AK12" i="1"/>
  <c r="AH55" i="12"/>
  <c r="AH56" i="12" s="1"/>
  <c r="AK124" i="12"/>
  <c r="AK131" i="12" s="1"/>
  <c r="AJ76" i="12"/>
  <c r="AJ4" i="12"/>
  <c r="AG60" i="12"/>
  <c r="AG86" i="12"/>
  <c r="AG73" i="12"/>
  <c r="AI48" i="12"/>
  <c r="AL146" i="12"/>
  <c r="AL127" i="12" s="1"/>
  <c r="AL17" i="1" s="1"/>
  <c r="AX119" i="12"/>
  <c r="AY115" i="12"/>
  <c r="AT185" i="12"/>
  <c r="AS187" i="12"/>
  <c r="AM144" i="12"/>
  <c r="AM145" i="12"/>
  <c r="AP157" i="12"/>
  <c r="AN155" i="12"/>
  <c r="AN159" i="12" s="1"/>
  <c r="AV65" i="12"/>
  <c r="AU82" i="12"/>
  <c r="AR156" i="12"/>
  <c r="AV186" i="12"/>
  <c r="AV177" i="12"/>
  <c r="AU181" i="12"/>
  <c r="AU182" i="12" s="1"/>
  <c r="AV168" i="12"/>
  <c r="AU172" i="12"/>
  <c r="AU173" i="12" s="1"/>
  <c r="AO16" i="12"/>
  <c r="AJ15" i="12"/>
  <c r="AJ18" i="12" s="1"/>
  <c r="BE5" i="12" l="1"/>
  <c r="BD76" i="12"/>
  <c r="AQ138" i="12"/>
  <c r="AP142" i="12"/>
  <c r="AN163" i="12"/>
  <c r="AN148" i="12" s="1"/>
  <c r="AS22" i="12"/>
  <c r="AS61" i="12" s="1"/>
  <c r="AS78" i="12" s="1"/>
  <c r="AS154" i="12"/>
  <c r="AT21" i="12"/>
  <c r="AT26" i="12"/>
  <c r="AT137" i="12" s="1"/>
  <c r="AP7" i="12"/>
  <c r="AK26" i="1"/>
  <c r="AJ28" i="1"/>
  <c r="AG89" i="12"/>
  <c r="AG14" i="1" s="1"/>
  <c r="AG77" i="12"/>
  <c r="AJ104" i="12"/>
  <c r="AG62" i="12"/>
  <c r="AG79" i="12" s="1"/>
  <c r="AJ109" i="12"/>
  <c r="AJ111" i="12" s="1"/>
  <c r="AJ63" i="12" s="1"/>
  <c r="AJ80" i="12" s="1"/>
  <c r="AJ53" i="12"/>
  <c r="AJ54" i="12" s="1"/>
  <c r="AK11" i="1"/>
  <c r="AK52" i="12" s="1"/>
  <c r="AH100" i="12"/>
  <c r="AH102" i="12" s="1"/>
  <c r="AH107" i="12" s="1"/>
  <c r="AJ90" i="12"/>
  <c r="AJ113" i="12" s="1"/>
  <c r="AJ114" i="12" s="1"/>
  <c r="AJ116" i="12" s="1"/>
  <c r="AI113" i="12"/>
  <c r="AI114" i="12" s="1"/>
  <c r="AI116" i="12" s="1"/>
  <c r="AH98" i="12"/>
  <c r="AH120" i="12"/>
  <c r="AH121" i="12" s="1"/>
  <c r="AH64" i="12" s="1"/>
  <c r="AH81" i="12" s="1"/>
  <c r="AI97" i="12"/>
  <c r="AJ95" i="12"/>
  <c r="AI118" i="12"/>
  <c r="AI106" i="12"/>
  <c r="AJ103" i="12"/>
  <c r="AI117" i="12"/>
  <c r="AJ94" i="12"/>
  <c r="AI100" i="12"/>
  <c r="AI102" i="12" s="1"/>
  <c r="AI93" i="12"/>
  <c r="AU3" i="12"/>
  <c r="AU24" i="12" s="1"/>
  <c r="AT20" i="12"/>
  <c r="AS176" i="12"/>
  <c r="AS178" i="12" s="1"/>
  <c r="AS183" i="12" s="1"/>
  <c r="AS169" i="12"/>
  <c r="AS174" i="12" s="1"/>
  <c r="AU166" i="12"/>
  <c r="AT167" i="12"/>
  <c r="AT189" i="12"/>
  <c r="AT190" i="12" s="1"/>
  <c r="AT192" i="12" s="1"/>
  <c r="AT197" i="12" s="1"/>
  <c r="AK15" i="1"/>
  <c r="AJ16" i="1"/>
  <c r="AL12" i="1"/>
  <c r="AI55" i="12"/>
  <c r="AI56" i="12" s="1"/>
  <c r="AM146" i="12"/>
  <c r="AM127" i="12" s="1"/>
  <c r="AM17" i="1" s="1"/>
  <c r="AL124" i="12"/>
  <c r="AL131" i="12" s="1"/>
  <c r="AK76" i="12"/>
  <c r="AK4" i="12"/>
  <c r="AH60" i="12"/>
  <c r="AH73" i="12"/>
  <c r="AH86" i="12"/>
  <c r="AJ48" i="12"/>
  <c r="AO155" i="12"/>
  <c r="AO159" i="12" s="1"/>
  <c r="AU185" i="12"/>
  <c r="AT187" i="12"/>
  <c r="AN145" i="12"/>
  <c r="AN144" i="12"/>
  <c r="AY119" i="12"/>
  <c r="AZ115" i="12"/>
  <c r="AQ157" i="12"/>
  <c r="AW65" i="12"/>
  <c r="AV82" i="12"/>
  <c r="AS156" i="12"/>
  <c r="AW186" i="12"/>
  <c r="AW177" i="12"/>
  <c r="AV181" i="12"/>
  <c r="AV182" i="12" s="1"/>
  <c r="AW168" i="12"/>
  <c r="AV172" i="12"/>
  <c r="AV173" i="12" s="1"/>
  <c r="AP16" i="12"/>
  <c r="AK15" i="12"/>
  <c r="AK18" i="12" s="1"/>
  <c r="BF5" i="12" l="1"/>
  <c r="BE76" i="12"/>
  <c r="AR138" i="12"/>
  <c r="AQ142" i="12"/>
  <c r="AO163" i="12"/>
  <c r="AO148" i="12" s="1"/>
  <c r="AT22" i="12"/>
  <c r="AT61" i="12" s="1"/>
  <c r="AT78" i="12" s="1"/>
  <c r="AT154" i="12"/>
  <c r="AU21" i="12"/>
  <c r="AU26" i="12"/>
  <c r="AU137" i="12" s="1"/>
  <c r="AQ7" i="12"/>
  <c r="AL26" i="1"/>
  <c r="AK28" i="1"/>
  <c r="AH62" i="12"/>
  <c r="AH79" i="12" s="1"/>
  <c r="AI107" i="12"/>
  <c r="AH77" i="12"/>
  <c r="AK109" i="12"/>
  <c r="AK104" i="12"/>
  <c r="AK111" i="12"/>
  <c r="AK63" i="12" s="1"/>
  <c r="AK80" i="12" s="1"/>
  <c r="AK53" i="12"/>
  <c r="AK54" i="12" s="1"/>
  <c r="AL11" i="1"/>
  <c r="AL52" i="12" s="1"/>
  <c r="AL53" i="12" s="1"/>
  <c r="AL54" i="12" s="1"/>
  <c r="AK90" i="12"/>
  <c r="AK91" i="12" s="1"/>
  <c r="AJ91" i="12"/>
  <c r="AJ100" i="12" s="1"/>
  <c r="AJ102" i="12" s="1"/>
  <c r="AJ107" i="12" s="1"/>
  <c r="AH89" i="12"/>
  <c r="AH14" i="1" s="1"/>
  <c r="AI120" i="12"/>
  <c r="AI121" i="12" s="1"/>
  <c r="AI64" i="12" s="1"/>
  <c r="AI81" i="12" s="1"/>
  <c r="AK94" i="12"/>
  <c r="AJ117" i="12"/>
  <c r="AJ97" i="12"/>
  <c r="AI98" i="12"/>
  <c r="AJ106" i="12"/>
  <c r="AK103" i="12"/>
  <c r="AJ118" i="12"/>
  <c r="AK95" i="12"/>
  <c r="AV3" i="12"/>
  <c r="AV24" i="12" s="1"/>
  <c r="AU20" i="12"/>
  <c r="AT176" i="12"/>
  <c r="AT178" i="12" s="1"/>
  <c r="AT183" i="12" s="1"/>
  <c r="AT169" i="12"/>
  <c r="AT174" i="12" s="1"/>
  <c r="AV166" i="12"/>
  <c r="AU167" i="12"/>
  <c r="AU189" i="12"/>
  <c r="AU190" i="12" s="1"/>
  <c r="AU192" i="12" s="1"/>
  <c r="AU197" i="12" s="1"/>
  <c r="AL15" i="1"/>
  <c r="AK16" i="1"/>
  <c r="AM12" i="1"/>
  <c r="AJ55" i="12"/>
  <c r="AJ56" i="12" s="1"/>
  <c r="AM124" i="12"/>
  <c r="AM131" i="12" s="1"/>
  <c r="AL76" i="12"/>
  <c r="AN146" i="12"/>
  <c r="AN127" i="12" s="1"/>
  <c r="AN17" i="1" s="1"/>
  <c r="AL4" i="12"/>
  <c r="AI60" i="12"/>
  <c r="AI86" i="12"/>
  <c r="AI73" i="12"/>
  <c r="AK48" i="12"/>
  <c r="AO145" i="12"/>
  <c r="AO144" i="12"/>
  <c r="AZ119" i="12"/>
  <c r="BA115" i="12"/>
  <c r="AP155" i="12"/>
  <c r="AP159" i="12" s="1"/>
  <c r="AV185" i="12"/>
  <c r="AU187" i="12"/>
  <c r="AR157" i="12"/>
  <c r="AX65" i="12"/>
  <c r="AW82" i="12"/>
  <c r="AT156" i="12"/>
  <c r="AX186" i="12"/>
  <c r="AX177" i="12"/>
  <c r="AW181" i="12"/>
  <c r="AW182" i="12" s="1"/>
  <c r="AX168" i="12"/>
  <c r="AW172" i="12"/>
  <c r="AW173" i="12" s="1"/>
  <c r="AQ16" i="12"/>
  <c r="AL15" i="12"/>
  <c r="AL18" i="12" s="1"/>
  <c r="BG5" i="12" l="1"/>
  <c r="BF76" i="12"/>
  <c r="AS138" i="12"/>
  <c r="AR142" i="12"/>
  <c r="AP163" i="12"/>
  <c r="AP148" i="12" s="1"/>
  <c r="AU22" i="12"/>
  <c r="AU61" i="12" s="1"/>
  <c r="AU78" i="12" s="1"/>
  <c r="AU154" i="12"/>
  <c r="AV21" i="12"/>
  <c r="AV26" i="12"/>
  <c r="AV137" i="12" s="1"/>
  <c r="AR7" i="12"/>
  <c r="AM26" i="1"/>
  <c r="AL28" i="1"/>
  <c r="AI89" i="12"/>
  <c r="AI14" i="1" s="1"/>
  <c r="AI77" i="12"/>
  <c r="AK113" i="12"/>
  <c r="AK114" i="12" s="1"/>
  <c r="AK116" i="12" s="1"/>
  <c r="AL104" i="12"/>
  <c r="AL109" i="12"/>
  <c r="AL90" i="12"/>
  <c r="AL113" i="12" s="1"/>
  <c r="AL114" i="12" s="1"/>
  <c r="AL116" i="12" s="1"/>
  <c r="AL111" i="12"/>
  <c r="AL63" i="12" s="1"/>
  <c r="AL80" i="12" s="1"/>
  <c r="AJ93" i="12"/>
  <c r="AM11" i="1"/>
  <c r="AM52" i="12" s="1"/>
  <c r="AJ120" i="12"/>
  <c r="AJ121" i="12" s="1"/>
  <c r="AJ64" i="12" s="1"/>
  <c r="AJ81" i="12" s="1"/>
  <c r="AL103" i="12"/>
  <c r="AK106" i="12"/>
  <c r="AL94" i="12"/>
  <c r="AK117" i="12"/>
  <c r="AI62" i="12"/>
  <c r="AI79" i="12" s="1"/>
  <c r="AK97" i="12"/>
  <c r="AL95" i="12"/>
  <c r="AK118" i="12"/>
  <c r="AK93" i="12"/>
  <c r="AL98" i="12" s="1"/>
  <c r="AK100" i="12"/>
  <c r="AK102" i="12" s="1"/>
  <c r="AW3" i="12"/>
  <c r="AW24" i="12" s="1"/>
  <c r="AV20" i="12"/>
  <c r="AU176" i="12"/>
  <c r="AU178" i="12" s="1"/>
  <c r="AU183" i="12" s="1"/>
  <c r="AU169" i="12"/>
  <c r="AU174" i="12" s="1"/>
  <c r="AW166" i="12"/>
  <c r="AV167" i="12"/>
  <c r="AV189" i="12"/>
  <c r="AV190" i="12" s="1"/>
  <c r="AV192" i="12" s="1"/>
  <c r="AV197" i="12" s="1"/>
  <c r="AM15" i="1"/>
  <c r="AL16" i="1"/>
  <c r="AN12" i="1"/>
  <c r="AK55" i="12"/>
  <c r="AK56" i="12" s="1"/>
  <c r="AN124" i="12"/>
  <c r="AN131" i="12" s="1"/>
  <c r="AM76" i="12"/>
  <c r="AO146" i="12"/>
  <c r="AO127" i="12" s="1"/>
  <c r="AO17" i="1" s="1"/>
  <c r="AM4" i="12"/>
  <c r="AJ60" i="12"/>
  <c r="AJ86" i="12"/>
  <c r="AJ73" i="12"/>
  <c r="AL48" i="12"/>
  <c r="AQ155" i="12"/>
  <c r="AQ159" i="12" s="1"/>
  <c r="AP145" i="12"/>
  <c r="AP144" i="12"/>
  <c r="BA119" i="12"/>
  <c r="BB115" i="12"/>
  <c r="AS157" i="12"/>
  <c r="AW185" i="12"/>
  <c r="AV187" i="12"/>
  <c r="AY65" i="12"/>
  <c r="AX82" i="12"/>
  <c r="AU156" i="12"/>
  <c r="AY186" i="12"/>
  <c r="AX181" i="12"/>
  <c r="AX182" i="12" s="1"/>
  <c r="AY177" i="12"/>
  <c r="AY168" i="12"/>
  <c r="AX172" i="12"/>
  <c r="AX173" i="12" s="1"/>
  <c r="AR16" i="12"/>
  <c r="AM15" i="12"/>
  <c r="AM18" i="12" s="1"/>
  <c r="BG76" i="12" l="1"/>
  <c r="BH5" i="12"/>
  <c r="BG13" i="12"/>
  <c r="AT138" i="12"/>
  <c r="AS142" i="12"/>
  <c r="AQ163" i="12"/>
  <c r="AQ148" i="12" s="1"/>
  <c r="AV22" i="12"/>
  <c r="AV61" i="12" s="1"/>
  <c r="AV78" i="12" s="1"/>
  <c r="AV154" i="12"/>
  <c r="AW21" i="12"/>
  <c r="AW26" i="12"/>
  <c r="AW137" i="12" s="1"/>
  <c r="AS7" i="12"/>
  <c r="AN26" i="1"/>
  <c r="AM28" i="1"/>
  <c r="AJ77" i="12"/>
  <c r="AK107" i="12"/>
  <c r="AJ98" i="12"/>
  <c r="AJ62" i="12" s="1"/>
  <c r="AJ79" i="12" s="1"/>
  <c r="AK98" i="12"/>
  <c r="AL91" i="12"/>
  <c r="AL100" i="12" s="1"/>
  <c r="AL102" i="12" s="1"/>
  <c r="AL107" i="12" s="1"/>
  <c r="AL62" i="12" s="1"/>
  <c r="AL79" i="12" s="1"/>
  <c r="AM109" i="12"/>
  <c r="AM111" i="12"/>
  <c r="AM63" i="12" s="1"/>
  <c r="AM80" i="12" s="1"/>
  <c r="AM53" i="12"/>
  <c r="AM54" i="12" s="1"/>
  <c r="AM104" i="12"/>
  <c r="AM90" i="12"/>
  <c r="AM113" i="12" s="1"/>
  <c r="AM114" i="12" s="1"/>
  <c r="AM116" i="12" s="1"/>
  <c r="AN11" i="1"/>
  <c r="AN52" i="12" s="1"/>
  <c r="AN53" i="12" s="1"/>
  <c r="AN54" i="12" s="1"/>
  <c r="AK120" i="12"/>
  <c r="AK121" i="12" s="1"/>
  <c r="AK64" i="12" s="1"/>
  <c r="AK81" i="12" s="1"/>
  <c r="AM95" i="12"/>
  <c r="AL118" i="12"/>
  <c r="AM94" i="12"/>
  <c r="AL117" i="12"/>
  <c r="AL97" i="12"/>
  <c r="AL106" i="12"/>
  <c r="AM103" i="12"/>
  <c r="AX3" i="12"/>
  <c r="AX24" i="12" s="1"/>
  <c r="AW20" i="12"/>
  <c r="AV176" i="12"/>
  <c r="AV178" i="12" s="1"/>
  <c r="AV183" i="12" s="1"/>
  <c r="AV169" i="12"/>
  <c r="AV174" i="12" s="1"/>
  <c r="AX166" i="12"/>
  <c r="AW167" i="12"/>
  <c r="AW189" i="12"/>
  <c r="AW190" i="12" s="1"/>
  <c r="AW192" i="12" s="1"/>
  <c r="AW197" i="12" s="1"/>
  <c r="AN15" i="1"/>
  <c r="AM16" i="1"/>
  <c r="AO12" i="1"/>
  <c r="AL55" i="12"/>
  <c r="AL56" i="12" s="1"/>
  <c r="AO124" i="12"/>
  <c r="AO131" i="12" s="1"/>
  <c r="AN76" i="12"/>
  <c r="AN4" i="12"/>
  <c r="AP146" i="12"/>
  <c r="AP127" i="12" s="1"/>
  <c r="AP17" i="1" s="1"/>
  <c r="AK60" i="12"/>
  <c r="AK73" i="12"/>
  <c r="AK86" i="12"/>
  <c r="AM48" i="12"/>
  <c r="AQ145" i="12"/>
  <c r="AQ144" i="12"/>
  <c r="AX185" i="12"/>
  <c r="AW187" i="12"/>
  <c r="AT157" i="12"/>
  <c r="BB119" i="12"/>
  <c r="AR155" i="12"/>
  <c r="AR159" i="12" s="1"/>
  <c r="AZ65" i="12"/>
  <c r="AY82" i="12"/>
  <c r="AV156" i="12"/>
  <c r="AZ186" i="12"/>
  <c r="AZ177" i="12"/>
  <c r="AY181" i="12"/>
  <c r="AY182" i="12" s="1"/>
  <c r="AY172" i="12"/>
  <c r="AY173" i="12" s="1"/>
  <c r="AZ168" i="12"/>
  <c r="AS16" i="12"/>
  <c r="AN15" i="12"/>
  <c r="AN18" i="12" s="1"/>
  <c r="BH76" i="12" l="1"/>
  <c r="BH13" i="12"/>
  <c r="BI5" i="12"/>
  <c r="AU138" i="12"/>
  <c r="AT142" i="12"/>
  <c r="AR163" i="12"/>
  <c r="AR148" i="12" s="1"/>
  <c r="AW22" i="12"/>
  <c r="AW61" i="12" s="1"/>
  <c r="AW78" i="12" s="1"/>
  <c r="AW154" i="12"/>
  <c r="AX21" i="12"/>
  <c r="AX26" i="12"/>
  <c r="AX137" i="12" s="1"/>
  <c r="AT7" i="12"/>
  <c r="AO26" i="1"/>
  <c r="AJ89" i="12"/>
  <c r="AJ14" i="1" s="1"/>
  <c r="AN28" i="1"/>
  <c r="AK89" i="12"/>
  <c r="AK14" i="1" s="1"/>
  <c r="AK62" i="12"/>
  <c r="AK79" i="12" s="1"/>
  <c r="AK77" i="12"/>
  <c r="AL93" i="12"/>
  <c r="AM98" i="12" s="1"/>
  <c r="AN104" i="12"/>
  <c r="AN109" i="12"/>
  <c r="AN111" i="12" s="1"/>
  <c r="AN63" i="12" s="1"/>
  <c r="AN80" i="12" s="1"/>
  <c r="AN90" i="12"/>
  <c r="AN91" i="12" s="1"/>
  <c r="AM91" i="12"/>
  <c r="AM93" i="12" s="1"/>
  <c r="AN98" i="12" s="1"/>
  <c r="AO11" i="1"/>
  <c r="AO52" i="12" s="1"/>
  <c r="AM117" i="12"/>
  <c r="AN94" i="12"/>
  <c r="AM97" i="12"/>
  <c r="AL120" i="12"/>
  <c r="AL121" i="12" s="1"/>
  <c r="AN95" i="12"/>
  <c r="AM118" i="12"/>
  <c r="AN103" i="12"/>
  <c r="AM106" i="12"/>
  <c r="AY3" i="12"/>
  <c r="AY24" i="12" s="1"/>
  <c r="AX20" i="12"/>
  <c r="AW176" i="12"/>
  <c r="AW178" i="12" s="1"/>
  <c r="AW183" i="12" s="1"/>
  <c r="AW169" i="12"/>
  <c r="AW174" i="12" s="1"/>
  <c r="AY166" i="12"/>
  <c r="AX167" i="12"/>
  <c r="AX189" i="12"/>
  <c r="AX190" i="12" s="1"/>
  <c r="AX192" i="12" s="1"/>
  <c r="AX197" i="12" s="1"/>
  <c r="AO15" i="1"/>
  <c r="AN16" i="1"/>
  <c r="AP12" i="1"/>
  <c r="AM55" i="12"/>
  <c r="AM56" i="12" s="1"/>
  <c r="AP124" i="12"/>
  <c r="AP131" i="12" s="1"/>
  <c r="AO13" i="12"/>
  <c r="AO76" i="12"/>
  <c r="AO4" i="12"/>
  <c r="AL60" i="12"/>
  <c r="AL73" i="12"/>
  <c r="AL86" i="12"/>
  <c r="AN48" i="12"/>
  <c r="AQ146" i="12"/>
  <c r="AQ127" i="12" s="1"/>
  <c r="AQ17" i="1" s="1"/>
  <c r="AY185" i="12"/>
  <c r="AX187" i="12"/>
  <c r="AR145" i="12"/>
  <c r="AR144" i="12"/>
  <c r="AS155" i="12"/>
  <c r="AS159" i="12" s="1"/>
  <c r="AU157" i="12"/>
  <c r="BA65" i="12"/>
  <c r="AZ82" i="12"/>
  <c r="AW156" i="12"/>
  <c r="BA186" i="12"/>
  <c r="BA177" i="12"/>
  <c r="AZ181" i="12"/>
  <c r="AZ182" i="12" s="1"/>
  <c r="AZ172" i="12"/>
  <c r="AZ173" i="12" s="1"/>
  <c r="BA168" i="12"/>
  <c r="AT16" i="12"/>
  <c r="AO15" i="12"/>
  <c r="AO18" i="12" s="1"/>
  <c r="BI76" i="12" l="1"/>
  <c r="BJ5" i="12"/>
  <c r="BI13" i="12"/>
  <c r="AV138" i="12"/>
  <c r="AU142" i="12"/>
  <c r="AS163" i="12"/>
  <c r="AS148" i="12" s="1"/>
  <c r="AX22" i="12"/>
  <c r="AX61" i="12" s="1"/>
  <c r="AX78" i="12" s="1"/>
  <c r="AX154" i="12"/>
  <c r="AY21" i="12"/>
  <c r="AY26" i="12"/>
  <c r="AY137" i="12" s="1"/>
  <c r="AU7" i="12"/>
  <c r="AP26" i="1"/>
  <c r="AO28" i="1"/>
  <c r="AL64" i="12"/>
  <c r="AL81" i="12" s="1"/>
  <c r="AL89" i="12"/>
  <c r="AL14" i="1" s="1"/>
  <c r="AL77" i="12"/>
  <c r="AM100" i="12"/>
  <c r="AM102" i="12" s="1"/>
  <c r="AM107" i="12" s="1"/>
  <c r="AN113" i="12"/>
  <c r="AN114" i="12" s="1"/>
  <c r="AN116" i="12" s="1"/>
  <c r="AO109" i="12"/>
  <c r="AO111" i="12" s="1"/>
  <c r="AO63" i="12" s="1"/>
  <c r="AO80" i="12" s="1"/>
  <c r="AO90" i="12"/>
  <c r="AO113" i="12" s="1"/>
  <c r="AO114" i="12" s="1"/>
  <c r="AO116" i="12" s="1"/>
  <c r="AO104" i="12"/>
  <c r="AO53" i="12"/>
  <c r="AO54" i="12" s="1"/>
  <c r="AO98" i="12"/>
  <c r="AP11" i="1"/>
  <c r="AP52" i="12" s="1"/>
  <c r="AM120" i="12"/>
  <c r="AM121" i="12" s="1"/>
  <c r="AM64" i="12" s="1"/>
  <c r="AM81" i="12" s="1"/>
  <c r="AN106" i="12"/>
  <c r="AO103" i="12"/>
  <c r="AO95" i="12"/>
  <c r="AN118" i="12"/>
  <c r="AN93" i="12"/>
  <c r="AN100" i="12"/>
  <c r="AN102" i="12" s="1"/>
  <c r="AO94" i="12"/>
  <c r="AN117" i="12"/>
  <c r="AN97" i="12"/>
  <c r="AZ3" i="12"/>
  <c r="AZ24" i="12" s="1"/>
  <c r="AY20" i="12"/>
  <c r="AX176" i="12"/>
  <c r="AX178" i="12" s="1"/>
  <c r="AX183" i="12" s="1"/>
  <c r="AX169" i="12"/>
  <c r="AX174" i="12" s="1"/>
  <c r="AZ166" i="12"/>
  <c r="AY167" i="12"/>
  <c r="AY189" i="12"/>
  <c r="AY190" i="12" s="1"/>
  <c r="AY192" i="12" s="1"/>
  <c r="AY197" i="12" s="1"/>
  <c r="AP15" i="1"/>
  <c r="AO16" i="1"/>
  <c r="AQ12" i="1"/>
  <c r="AN55" i="12"/>
  <c r="AN56" i="12" s="1"/>
  <c r="AQ124" i="12"/>
  <c r="AQ131" i="12" s="1"/>
  <c r="AP13" i="12"/>
  <c r="AP76" i="12"/>
  <c r="AP4" i="12"/>
  <c r="AM60" i="12"/>
  <c r="AM86" i="12"/>
  <c r="AM73" i="12"/>
  <c r="AO48" i="12"/>
  <c r="AR146" i="12"/>
  <c r="AR127" i="12" s="1"/>
  <c r="AR17" i="1" s="1"/>
  <c r="AS145" i="12"/>
  <c r="AS144" i="12"/>
  <c r="AT155" i="12"/>
  <c r="AT159" i="12" s="1"/>
  <c r="AV157" i="12"/>
  <c r="AZ185" i="12"/>
  <c r="AY187" i="12"/>
  <c r="BB65" i="12"/>
  <c r="BA82" i="12"/>
  <c r="AX156" i="12"/>
  <c r="BB186" i="12"/>
  <c r="BA181" i="12"/>
  <c r="BA182" i="12" s="1"/>
  <c r="BB177" i="12"/>
  <c r="BA172" i="12"/>
  <c r="BA173" i="12" s="1"/>
  <c r="BB168" i="12"/>
  <c r="AU16" i="12"/>
  <c r="AP15" i="12"/>
  <c r="AP18" i="12" s="1"/>
  <c r="BJ76" i="12" l="1"/>
  <c r="BK5" i="12"/>
  <c r="BJ13" i="12"/>
  <c r="AW138" i="12"/>
  <c r="AV142" i="12"/>
  <c r="AT163" i="12"/>
  <c r="AT148" i="12" s="1"/>
  <c r="AY22" i="12"/>
  <c r="AY61" i="12" s="1"/>
  <c r="AY78" i="12" s="1"/>
  <c r="AY154" i="12"/>
  <c r="AZ21" i="12"/>
  <c r="AZ26" i="12"/>
  <c r="AZ137" i="12" s="1"/>
  <c r="AV7" i="12"/>
  <c r="AQ26" i="1"/>
  <c r="AP28" i="1"/>
  <c r="AM77" i="12"/>
  <c r="AM89" i="12"/>
  <c r="AM14" i="1" s="1"/>
  <c r="AM62" i="12"/>
  <c r="AM79" i="12" s="1"/>
  <c r="AN107" i="12"/>
  <c r="AO91" i="12"/>
  <c r="AO93" i="12" s="1"/>
  <c r="AP98" i="12" s="1"/>
  <c r="AP109" i="12"/>
  <c r="AP111" i="12" s="1"/>
  <c r="AP63" i="12" s="1"/>
  <c r="AP80" i="12" s="1"/>
  <c r="AP90" i="12"/>
  <c r="AP91" i="12" s="1"/>
  <c r="AQ11" i="1"/>
  <c r="AQ52" i="12" s="1"/>
  <c r="AP53" i="12"/>
  <c r="AP54" i="12" s="1"/>
  <c r="AP104" i="12"/>
  <c r="AN120" i="12"/>
  <c r="AN121" i="12" s="1"/>
  <c r="AN64" i="12" s="1"/>
  <c r="AN81" i="12" s="1"/>
  <c r="AO97" i="12"/>
  <c r="AO118" i="12"/>
  <c r="AP95" i="12"/>
  <c r="AP103" i="12"/>
  <c r="AO106" i="12"/>
  <c r="AP94" i="12"/>
  <c r="AO117" i="12"/>
  <c r="BA3" i="12"/>
  <c r="BA24" i="12" s="1"/>
  <c r="AZ20" i="12"/>
  <c r="AY176" i="12"/>
  <c r="AY178" i="12" s="1"/>
  <c r="AY183" i="12" s="1"/>
  <c r="AY169" i="12"/>
  <c r="AY174" i="12" s="1"/>
  <c r="BA166" i="12"/>
  <c r="AZ167" i="12"/>
  <c r="AZ189" i="12"/>
  <c r="AZ190" i="12" s="1"/>
  <c r="AZ192" i="12" s="1"/>
  <c r="AZ197" i="12" s="1"/>
  <c r="AQ15" i="1"/>
  <c r="AP16" i="1"/>
  <c r="AR12" i="1"/>
  <c r="AO55" i="12"/>
  <c r="AO56" i="12" s="1"/>
  <c r="AR124" i="12"/>
  <c r="AR131" i="12" s="1"/>
  <c r="AQ13" i="12"/>
  <c r="AQ76" i="12"/>
  <c r="AS146" i="12"/>
  <c r="AS127" i="12" s="1"/>
  <c r="AS17" i="1" s="1"/>
  <c r="AQ4" i="12"/>
  <c r="AN60" i="12"/>
  <c r="AN73" i="12"/>
  <c r="AN86" i="12"/>
  <c r="AP48" i="12"/>
  <c r="AT144" i="12"/>
  <c r="AT145" i="12"/>
  <c r="BA185" i="12"/>
  <c r="AZ187" i="12"/>
  <c r="AU155" i="12"/>
  <c r="AU159" i="12" s="1"/>
  <c r="AW157" i="12"/>
  <c r="BB82" i="12"/>
  <c r="AY156" i="12"/>
  <c r="BB181" i="12"/>
  <c r="BB182" i="12" s="1"/>
  <c r="BB172" i="12"/>
  <c r="BB173" i="12" s="1"/>
  <c r="AV16" i="12"/>
  <c r="AQ15" i="12"/>
  <c r="AQ18" i="12" s="1"/>
  <c r="BK76" i="12" l="1"/>
  <c r="BL5" i="12"/>
  <c r="BK13" i="12"/>
  <c r="AX138" i="12"/>
  <c r="AW142" i="12"/>
  <c r="AU163" i="12"/>
  <c r="AU148" i="12" s="1"/>
  <c r="AZ22" i="12"/>
  <c r="AZ61" i="12" s="1"/>
  <c r="AZ78" i="12" s="1"/>
  <c r="AZ154" i="12"/>
  <c r="BA21" i="12"/>
  <c r="BA26" i="12"/>
  <c r="BA137" i="12" s="1"/>
  <c r="AW7" i="12"/>
  <c r="AR26" i="1"/>
  <c r="AQ28" i="1"/>
  <c r="AN89" i="12"/>
  <c r="AN14" i="1" s="1"/>
  <c r="AN62" i="12"/>
  <c r="AN79" i="12" s="1"/>
  <c r="AN77" i="12"/>
  <c r="AQ90" i="12"/>
  <c r="AQ91" i="12" s="1"/>
  <c r="AO100" i="12"/>
  <c r="AO102" i="12" s="1"/>
  <c r="AO107" i="12" s="1"/>
  <c r="AP113" i="12"/>
  <c r="AP114" i="12" s="1"/>
  <c r="AP116" i="12" s="1"/>
  <c r="AR11" i="1"/>
  <c r="AR52" i="12" s="1"/>
  <c r="AQ104" i="12"/>
  <c r="AQ53" i="12"/>
  <c r="AQ54" i="12" s="1"/>
  <c r="AQ98" i="12"/>
  <c r="AQ109" i="12"/>
  <c r="AQ111" i="12" s="1"/>
  <c r="AQ63" i="12" s="1"/>
  <c r="AQ80" i="12" s="1"/>
  <c r="AQ94" i="12"/>
  <c r="AP117" i="12"/>
  <c r="AQ103" i="12"/>
  <c r="AP106" i="12"/>
  <c r="AP97" i="12"/>
  <c r="AQ95" i="12"/>
  <c r="AP118" i="12"/>
  <c r="AO120" i="12"/>
  <c r="AO121" i="12" s="1"/>
  <c r="AO64" i="12" s="1"/>
  <c r="AO81" i="12" s="1"/>
  <c r="AP100" i="12"/>
  <c r="AP102" i="12" s="1"/>
  <c r="AP107" i="12" s="1"/>
  <c r="AP93" i="12"/>
  <c r="BB3" i="12"/>
  <c r="BB24" i="12" s="1"/>
  <c r="BA20" i="12"/>
  <c r="BA22" i="12" s="1"/>
  <c r="BA61" i="12" s="1"/>
  <c r="BA78" i="12" s="1"/>
  <c r="AZ176" i="12"/>
  <c r="AZ178" i="12" s="1"/>
  <c r="AZ183" i="12" s="1"/>
  <c r="AZ169" i="12"/>
  <c r="AZ174" i="12" s="1"/>
  <c r="BA189" i="12"/>
  <c r="BA190" i="12" s="1"/>
  <c r="BA192" i="12" s="1"/>
  <c r="BA197" i="12" s="1"/>
  <c r="BB166" i="12"/>
  <c r="BA167" i="12"/>
  <c r="AR15" i="1"/>
  <c r="AQ16" i="1"/>
  <c r="AS12" i="1"/>
  <c r="AP55" i="12"/>
  <c r="AP56" i="12" s="1"/>
  <c r="AS124" i="12"/>
  <c r="AS131" i="12" s="1"/>
  <c r="AR13" i="12"/>
  <c r="AR76" i="12"/>
  <c r="AT146" i="12"/>
  <c r="AT127" i="12" s="1"/>
  <c r="AT17" i="1" s="1"/>
  <c r="AR4" i="12"/>
  <c r="AO60" i="12"/>
  <c r="AO86" i="12"/>
  <c r="AO73" i="12"/>
  <c r="AQ48" i="12"/>
  <c r="AU145" i="12"/>
  <c r="AU144" i="12"/>
  <c r="AV155" i="12"/>
  <c r="AV159" i="12" s="1"/>
  <c r="BB185" i="12"/>
  <c r="BA187" i="12"/>
  <c r="AX157" i="12"/>
  <c r="AZ156" i="12"/>
  <c r="AW16" i="12"/>
  <c r="AR15" i="12"/>
  <c r="AR18" i="12" s="1"/>
  <c r="BL76" i="12" l="1"/>
  <c r="BL13" i="12"/>
  <c r="BM5" i="12"/>
  <c r="AY138" i="12"/>
  <c r="AX142" i="12"/>
  <c r="AV163" i="12"/>
  <c r="AV148" i="12" s="1"/>
  <c r="BA154" i="12"/>
  <c r="BB21" i="12"/>
  <c r="BB26" i="12"/>
  <c r="BB137" i="12" s="1"/>
  <c r="AX7" i="12"/>
  <c r="AS26" i="1"/>
  <c r="AQ113" i="12"/>
  <c r="AQ114" i="12" s="1"/>
  <c r="AQ116" i="12" s="1"/>
  <c r="AR28" i="1"/>
  <c r="AP62" i="12"/>
  <c r="AP79" i="12" s="1"/>
  <c r="AO89" i="12"/>
  <c r="AO14" i="1" s="1"/>
  <c r="AO62" i="12"/>
  <c r="AO79" i="12" s="1"/>
  <c r="AO77" i="12"/>
  <c r="AP120" i="12"/>
  <c r="AP121" i="12" s="1"/>
  <c r="AS11" i="1"/>
  <c r="AS52" i="12" s="1"/>
  <c r="AR98" i="12"/>
  <c r="AR53" i="12"/>
  <c r="AR54" i="12" s="1"/>
  <c r="AR90" i="12"/>
  <c r="AR113" i="12" s="1"/>
  <c r="AR114" i="12" s="1"/>
  <c r="AR116" i="12" s="1"/>
  <c r="AR109" i="12"/>
  <c r="AR111" i="12" s="1"/>
  <c r="AR63" i="12" s="1"/>
  <c r="AR80" i="12" s="1"/>
  <c r="AR104" i="12"/>
  <c r="AQ97" i="12"/>
  <c r="AQ118" i="12"/>
  <c r="AR95" i="12"/>
  <c r="AR103" i="12"/>
  <c r="AQ106" i="12"/>
  <c r="AR94" i="12"/>
  <c r="AQ117" i="12"/>
  <c r="AQ93" i="12"/>
  <c r="AQ100" i="12"/>
  <c r="AQ102" i="12" s="1"/>
  <c r="AQ107" i="12" s="1"/>
  <c r="AQ62" i="12" s="1"/>
  <c r="AQ79" i="12" s="1"/>
  <c r="BC3" i="12"/>
  <c r="BC24" i="12" s="1"/>
  <c r="BB20" i="12"/>
  <c r="BB22" i="12" s="1"/>
  <c r="BB61" i="12" s="1"/>
  <c r="BB78" i="12" s="1"/>
  <c r="BA176" i="12"/>
  <c r="BA178" i="12" s="1"/>
  <c r="BA183" i="12" s="1"/>
  <c r="BA169" i="12"/>
  <c r="BA174" i="12" s="1"/>
  <c r="BB167" i="12"/>
  <c r="BB189" i="12"/>
  <c r="BB190" i="12" s="1"/>
  <c r="BB192" i="12" s="1"/>
  <c r="BB197" i="12" s="1"/>
  <c r="AS15" i="1"/>
  <c r="AR16" i="1"/>
  <c r="AT12" i="1"/>
  <c r="AQ55" i="12"/>
  <c r="AQ56" i="12" s="1"/>
  <c r="AT124" i="12"/>
  <c r="AT131" i="12" s="1"/>
  <c r="AS13" i="12"/>
  <c r="AS76" i="12"/>
  <c r="AU146" i="12"/>
  <c r="AU127" i="12" s="1"/>
  <c r="AU17" i="1" s="1"/>
  <c r="AS4" i="12"/>
  <c r="AP60" i="12"/>
  <c r="AP73" i="12"/>
  <c r="AP86" i="12"/>
  <c r="AR48" i="12"/>
  <c r="BB187" i="12"/>
  <c r="AV145" i="12"/>
  <c r="AV144" i="12"/>
  <c r="AW155" i="12"/>
  <c r="AW159" i="12" s="1"/>
  <c r="AY157" i="12"/>
  <c r="BA156" i="12"/>
  <c r="AX16" i="12"/>
  <c r="AS15" i="12"/>
  <c r="AS18" i="12" s="1"/>
  <c r="BM76" i="12" l="1"/>
  <c r="BN5" i="12"/>
  <c r="BM13" i="12"/>
  <c r="AZ138" i="12"/>
  <c r="AY142" i="12"/>
  <c r="AW163" i="12"/>
  <c r="AW148" i="12" s="1"/>
  <c r="BB154" i="12"/>
  <c r="BC21" i="12"/>
  <c r="BC26" i="12"/>
  <c r="BC137" i="12" s="1"/>
  <c r="AY7" i="12"/>
  <c r="AT26" i="1"/>
  <c r="AS28" i="1"/>
  <c r="AP64" i="12"/>
  <c r="AP81" i="12" s="1"/>
  <c r="AP89" i="12"/>
  <c r="AP14" i="1" s="1"/>
  <c r="AP77" i="12"/>
  <c r="AT11" i="1"/>
  <c r="AT52" i="12" s="1"/>
  <c r="AR91" i="12"/>
  <c r="AR93" i="12" s="1"/>
  <c r="AS90" i="12"/>
  <c r="AS91" i="12" s="1"/>
  <c r="AS109" i="12"/>
  <c r="AS111" i="12" s="1"/>
  <c r="AS63" i="12" s="1"/>
  <c r="AS80" i="12" s="1"/>
  <c r="AS104" i="12"/>
  <c r="AS53" i="12"/>
  <c r="AS54" i="12" s="1"/>
  <c r="AS98" i="12"/>
  <c r="AR117" i="12"/>
  <c r="AS94" i="12"/>
  <c r="AR106" i="12"/>
  <c r="AS103" i="12"/>
  <c r="AR97" i="12"/>
  <c r="AS95" i="12"/>
  <c r="AR118" i="12"/>
  <c r="AQ120" i="12"/>
  <c r="AQ121" i="12" s="1"/>
  <c r="BD3" i="12"/>
  <c r="BD24" i="12" s="1"/>
  <c r="BC20" i="12"/>
  <c r="BB176" i="12"/>
  <c r="BB178" i="12" s="1"/>
  <c r="BB183" i="12" s="1"/>
  <c r="BB169" i="12"/>
  <c r="BB174" i="12" s="1"/>
  <c r="AT15" i="1"/>
  <c r="AS16" i="1"/>
  <c r="AU12" i="1"/>
  <c r="AV146" i="12"/>
  <c r="AV127" i="12" s="1"/>
  <c r="AV17" i="1" s="1"/>
  <c r="AR55" i="12"/>
  <c r="AR56" i="12" s="1"/>
  <c r="AU124" i="12"/>
  <c r="AU131" i="12" s="1"/>
  <c r="AT13" i="12"/>
  <c r="AT76" i="12"/>
  <c r="AT4" i="12"/>
  <c r="AQ60" i="12"/>
  <c r="AQ73" i="12"/>
  <c r="AQ86" i="12"/>
  <c r="AS48" i="12"/>
  <c r="AX155" i="12"/>
  <c r="AX159" i="12" s="1"/>
  <c r="AZ157" i="12"/>
  <c r="AW145" i="12"/>
  <c r="AW144" i="12"/>
  <c r="BB156" i="12"/>
  <c r="AY16" i="12"/>
  <c r="AT15" i="12"/>
  <c r="AT18" i="12" s="1"/>
  <c r="BC154" i="12" l="1"/>
  <c r="BC159" i="12" s="1"/>
  <c r="BC163" i="12" s="1"/>
  <c r="BC148" i="12" s="1"/>
  <c r="BC142" i="12"/>
  <c r="BN76" i="12"/>
  <c r="BO5" i="12"/>
  <c r="BN13" i="12"/>
  <c r="BA138" i="12"/>
  <c r="AZ142" i="12"/>
  <c r="BC22" i="12"/>
  <c r="BC61" i="12" s="1"/>
  <c r="BC78" i="12" s="1"/>
  <c r="AX163" i="12"/>
  <c r="AX148" i="12" s="1"/>
  <c r="BD21" i="12"/>
  <c r="BD26" i="12"/>
  <c r="BD137" i="12" s="1"/>
  <c r="AZ7" i="12"/>
  <c r="AU26" i="1"/>
  <c r="AT28" i="1"/>
  <c r="AQ64" i="12"/>
  <c r="AQ81" i="12" s="1"/>
  <c r="AQ89" i="12"/>
  <c r="AQ14" i="1" s="1"/>
  <c r="AQ77" i="12"/>
  <c r="AS113" i="12"/>
  <c r="AS114" i="12" s="1"/>
  <c r="AS116" i="12" s="1"/>
  <c r="AU11" i="1"/>
  <c r="AU52" i="12" s="1"/>
  <c r="AR100" i="12"/>
  <c r="AR102" i="12" s="1"/>
  <c r="AR107" i="12" s="1"/>
  <c r="AT109" i="12"/>
  <c r="AT111" i="12" s="1"/>
  <c r="AT63" i="12" s="1"/>
  <c r="AT80" i="12" s="1"/>
  <c r="AT53" i="12"/>
  <c r="AT54" i="12" s="1"/>
  <c r="AT90" i="12"/>
  <c r="AT91" i="12" s="1"/>
  <c r="AT104" i="12"/>
  <c r="AR120" i="12"/>
  <c r="AR121" i="12" s="1"/>
  <c r="AR64" i="12" s="1"/>
  <c r="AR81" i="12" s="1"/>
  <c r="AS97" i="12"/>
  <c r="AS118" i="12"/>
  <c r="AT95" i="12"/>
  <c r="AS106" i="12"/>
  <c r="AT103" i="12"/>
  <c r="AS117" i="12"/>
  <c r="AT94" i="12"/>
  <c r="AS100" i="12"/>
  <c r="AS102" i="12" s="1"/>
  <c r="AS107" i="12" s="1"/>
  <c r="AS62" i="12" s="1"/>
  <c r="AS79" i="12" s="1"/>
  <c r="AS93" i="12"/>
  <c r="AT98" i="12" s="1"/>
  <c r="BE3" i="12"/>
  <c r="BE24" i="12" s="1"/>
  <c r="BD20" i="12"/>
  <c r="AU15" i="1"/>
  <c r="AT16" i="1"/>
  <c r="AV12" i="1"/>
  <c r="AS55" i="12"/>
  <c r="AS56" i="12" s="1"/>
  <c r="AW146" i="12"/>
  <c r="AW127" i="12" s="1"/>
  <c r="AW17" i="1" s="1"/>
  <c r="AV124" i="12"/>
  <c r="AV131" i="12" s="1"/>
  <c r="AU13" i="12"/>
  <c r="AU76" i="12"/>
  <c r="AU4" i="12"/>
  <c r="AR60" i="12"/>
  <c r="AR86" i="12"/>
  <c r="AR73" i="12"/>
  <c r="AT48" i="12"/>
  <c r="AX144" i="12"/>
  <c r="AX145" i="12"/>
  <c r="BA157" i="12"/>
  <c r="AY155" i="12"/>
  <c r="AY159" i="12" s="1"/>
  <c r="AZ16" i="12"/>
  <c r="AU15" i="12"/>
  <c r="AU18" i="12" s="1"/>
  <c r="BO76" i="12" l="1"/>
  <c r="BO13" i="12"/>
  <c r="BP5" i="12"/>
  <c r="BC144" i="12"/>
  <c r="BC145" i="12"/>
  <c r="BD154" i="12"/>
  <c r="BD159" i="12" s="1"/>
  <c r="BD163" i="12" s="1"/>
  <c r="BD148" i="12" s="1"/>
  <c r="BD142" i="12"/>
  <c r="BB138" i="12"/>
  <c r="BA142" i="12"/>
  <c r="AY163" i="12"/>
  <c r="AY148" i="12" s="1"/>
  <c r="BD22" i="12"/>
  <c r="BD61" i="12" s="1"/>
  <c r="BD78" i="12" s="1"/>
  <c r="BE21" i="12"/>
  <c r="BE26" i="12"/>
  <c r="BE137" i="12" s="1"/>
  <c r="BA7" i="12"/>
  <c r="AV26" i="1"/>
  <c r="AU28" i="1"/>
  <c r="AR89" i="12"/>
  <c r="AR14" i="1" s="1"/>
  <c r="AR62" i="12"/>
  <c r="AR79" i="12" s="1"/>
  <c r="AR77" i="12"/>
  <c r="AV11" i="1"/>
  <c r="AV52" i="12" s="1"/>
  <c r="AU104" i="12"/>
  <c r="AT113" i="12"/>
  <c r="AT114" i="12" s="1"/>
  <c r="AT116" i="12" s="1"/>
  <c r="AU90" i="12"/>
  <c r="AU113" i="12" s="1"/>
  <c r="AU114" i="12" s="1"/>
  <c r="AU116" i="12" s="1"/>
  <c r="AU53" i="12"/>
  <c r="AU54" i="12" s="1"/>
  <c r="AU109" i="12"/>
  <c r="AU111" i="12" s="1"/>
  <c r="AU63" i="12" s="1"/>
  <c r="AU80" i="12" s="1"/>
  <c r="AT117" i="12"/>
  <c r="AU94" i="12"/>
  <c r="AT97" i="12"/>
  <c r="AU103" i="12"/>
  <c r="AT106" i="12"/>
  <c r="AT118" i="12"/>
  <c r="AU95" i="12"/>
  <c r="AS120" i="12"/>
  <c r="AS121" i="12" s="1"/>
  <c r="AT100" i="12"/>
  <c r="AT102" i="12" s="1"/>
  <c r="AT107" i="12" s="1"/>
  <c r="AT62" i="12" s="1"/>
  <c r="AT79" i="12" s="1"/>
  <c r="AT93" i="12"/>
  <c r="AU98" i="12" s="1"/>
  <c r="BF3" i="12"/>
  <c r="BG3" i="12" s="1"/>
  <c r="BE20" i="12"/>
  <c r="AV15" i="1"/>
  <c r="AU16" i="1"/>
  <c r="AW12" i="1"/>
  <c r="AT55" i="12"/>
  <c r="AT56" i="12" s="1"/>
  <c r="AW124" i="12"/>
  <c r="AW131" i="12" s="1"/>
  <c r="AV13" i="12"/>
  <c r="AV76" i="12"/>
  <c r="AV4" i="12"/>
  <c r="AS60" i="12"/>
  <c r="AS73" i="12"/>
  <c r="AS86" i="12"/>
  <c r="AU48" i="12"/>
  <c r="AY144" i="12"/>
  <c r="AY145" i="12"/>
  <c r="BB157" i="12"/>
  <c r="AZ155" i="12"/>
  <c r="AZ159" i="12" s="1"/>
  <c r="AX146" i="12"/>
  <c r="AX127" i="12" s="1"/>
  <c r="AX17" i="1" s="1"/>
  <c r="BA16" i="12"/>
  <c r="AV15" i="12"/>
  <c r="AV18" i="12" s="1"/>
  <c r="BC146" i="12" l="1"/>
  <c r="BC127" i="12" s="1"/>
  <c r="BD144" i="12"/>
  <c r="BD145" i="12"/>
  <c r="BE154" i="12"/>
  <c r="BE159" i="12" s="1"/>
  <c r="BE163" i="12" s="1"/>
  <c r="BE148" i="12" s="1"/>
  <c r="BE142" i="12"/>
  <c r="BP76" i="12"/>
  <c r="BQ5" i="12"/>
  <c r="BP13" i="12"/>
  <c r="BB142" i="12"/>
  <c r="AZ163" i="12"/>
  <c r="AZ148" i="12" s="1"/>
  <c r="BE22" i="12"/>
  <c r="BE61" i="12" s="1"/>
  <c r="BE78" i="12" s="1"/>
  <c r="BH3" i="12"/>
  <c r="BG20" i="12"/>
  <c r="BG22" i="12" s="1"/>
  <c r="BG61" i="12" s="1"/>
  <c r="BG78" i="12" s="1"/>
  <c r="BG24" i="12"/>
  <c r="BG26" i="12" s="1"/>
  <c r="BG137" i="12" s="1"/>
  <c r="BF24" i="12"/>
  <c r="BF26" i="12" s="1"/>
  <c r="BF137" i="12" s="1"/>
  <c r="BB7" i="12"/>
  <c r="AW26" i="1"/>
  <c r="AV28" i="1"/>
  <c r="AS64" i="12"/>
  <c r="AS81" i="12" s="1"/>
  <c r="AS89" i="12"/>
  <c r="AS14" i="1" s="1"/>
  <c r="AS77" i="12"/>
  <c r="AT120" i="12"/>
  <c r="AT121" i="12" s="1"/>
  <c r="AW11" i="1"/>
  <c r="AW52" i="12" s="1"/>
  <c r="AV53" i="12"/>
  <c r="AV54" i="12" s="1"/>
  <c r="AU91" i="12"/>
  <c r="AU100" i="12" s="1"/>
  <c r="AU102" i="12" s="1"/>
  <c r="AU107" i="12" s="1"/>
  <c r="AV109" i="12"/>
  <c r="AV111" i="12" s="1"/>
  <c r="AV63" i="12" s="1"/>
  <c r="AV80" i="12" s="1"/>
  <c r="AV104" i="12"/>
  <c r="AV90" i="12"/>
  <c r="AV91" i="12" s="1"/>
  <c r="AV94" i="12"/>
  <c r="AU117" i="12"/>
  <c r="AV103" i="12"/>
  <c r="AU106" i="12"/>
  <c r="AU97" i="12"/>
  <c r="AV95" i="12"/>
  <c r="AU118" i="12"/>
  <c r="BF20" i="12"/>
  <c r="BF21" i="12"/>
  <c r="AW15" i="1"/>
  <c r="AV16" i="1"/>
  <c r="AX12" i="1"/>
  <c r="AU55" i="12"/>
  <c r="AU56" i="12" s="1"/>
  <c r="AX124" i="12"/>
  <c r="AX131" i="12" s="1"/>
  <c r="AW13" i="12"/>
  <c r="AW76" i="12"/>
  <c r="AW4" i="12"/>
  <c r="AY146" i="12"/>
  <c r="AY127" i="12" s="1"/>
  <c r="AY17" i="1" s="1"/>
  <c r="AT60" i="12"/>
  <c r="AT73" i="12"/>
  <c r="AT86" i="12"/>
  <c r="AV48" i="12"/>
  <c r="AZ145" i="12"/>
  <c r="AZ144" i="12"/>
  <c r="BA155" i="12"/>
  <c r="BA159" i="12" s="1"/>
  <c r="BB16" i="12"/>
  <c r="AW15" i="12"/>
  <c r="AW18" i="12" s="1"/>
  <c r="BD146" i="12" l="1"/>
  <c r="BD127" i="12" s="1"/>
  <c r="BQ76" i="12"/>
  <c r="BQ13" i="12"/>
  <c r="BR5" i="12"/>
  <c r="BF154" i="12"/>
  <c r="BF159" i="12" s="1"/>
  <c r="BF163" i="12" s="1"/>
  <c r="BF148" i="12" s="1"/>
  <c r="BF142" i="12"/>
  <c r="BE145" i="12"/>
  <c r="BE144" i="12"/>
  <c r="BG154" i="12"/>
  <c r="BG159" i="12" s="1"/>
  <c r="BG163" i="12" s="1"/>
  <c r="BG148" i="12" s="1"/>
  <c r="BG142" i="12"/>
  <c r="BA163" i="12"/>
  <c r="BA148" i="12" s="1"/>
  <c r="BI3" i="12"/>
  <c r="BH20" i="12"/>
  <c r="BH22" i="12" s="1"/>
  <c r="BH61" i="12" s="1"/>
  <c r="BH78" i="12" s="1"/>
  <c r="BH24" i="12"/>
  <c r="BH26" i="12" s="1"/>
  <c r="BH137" i="12" s="1"/>
  <c r="BC7" i="12"/>
  <c r="AX26" i="1"/>
  <c r="AW28" i="1"/>
  <c r="AT64" i="12"/>
  <c r="AT81" i="12" s="1"/>
  <c r="AT89" i="12"/>
  <c r="AT14" i="1" s="1"/>
  <c r="AU62" i="12"/>
  <c r="AU79" i="12" s="1"/>
  <c r="AT77" i="12"/>
  <c r="AU120" i="12"/>
  <c r="AU121" i="12" s="1"/>
  <c r="AU64" i="12" s="1"/>
  <c r="AU81" i="12" s="1"/>
  <c r="AV113" i="12"/>
  <c r="AV114" i="12" s="1"/>
  <c r="AV116" i="12" s="1"/>
  <c r="AX11" i="1"/>
  <c r="AX52" i="12" s="1"/>
  <c r="AW109" i="12"/>
  <c r="AW111" i="12" s="1"/>
  <c r="AW63" i="12" s="1"/>
  <c r="AW80" i="12" s="1"/>
  <c r="AW104" i="12"/>
  <c r="AW53" i="12"/>
  <c r="AW54" i="12" s="1"/>
  <c r="AU93" i="12"/>
  <c r="AV98" i="12" s="1"/>
  <c r="AW90" i="12"/>
  <c r="AW91" i="12" s="1"/>
  <c r="AV97" i="12"/>
  <c r="AW98" i="12" s="1"/>
  <c r="AV118" i="12"/>
  <c r="AW95" i="12"/>
  <c r="AV93" i="12"/>
  <c r="AV100" i="12"/>
  <c r="AV102" i="12" s="1"/>
  <c r="AV107" i="12" s="1"/>
  <c r="AW103" i="12"/>
  <c r="AV106" i="12"/>
  <c r="AV117" i="12"/>
  <c r="AW94" i="12"/>
  <c r="BF22" i="12"/>
  <c r="BF61" i="12" s="1"/>
  <c r="BF78" i="12" s="1"/>
  <c r="AX15" i="1"/>
  <c r="AW16" i="1"/>
  <c r="AY12" i="1"/>
  <c r="AV55" i="12"/>
  <c r="AV56" i="12" s="1"/>
  <c r="AY124" i="12"/>
  <c r="AY131" i="12" s="1"/>
  <c r="AX13" i="12"/>
  <c r="AX76" i="12"/>
  <c r="AZ146" i="12"/>
  <c r="AZ127" i="12" s="1"/>
  <c r="AZ17" i="1" s="1"/>
  <c r="AX4" i="12"/>
  <c r="AU60" i="12"/>
  <c r="AU86" i="12"/>
  <c r="AU73" i="12"/>
  <c r="AW48" i="12"/>
  <c r="BA145" i="12"/>
  <c r="BA144" i="12"/>
  <c r="BB155" i="12"/>
  <c r="BB159" i="12" s="1"/>
  <c r="BC16" i="12"/>
  <c r="AX15" i="12"/>
  <c r="AX18" i="12" s="1"/>
  <c r="BE146" i="12" l="1"/>
  <c r="BE127" i="12" s="1"/>
  <c r="BG144" i="12"/>
  <c r="BG145" i="12"/>
  <c r="BR76" i="12"/>
  <c r="BR13" i="12"/>
  <c r="BS5" i="12"/>
  <c r="BF145" i="12"/>
  <c r="BF144" i="12"/>
  <c r="BH154" i="12"/>
  <c r="BH159" i="12" s="1"/>
  <c r="BH163" i="12" s="1"/>
  <c r="BH148" i="12" s="1"/>
  <c r="BH142" i="12"/>
  <c r="BB163" i="12"/>
  <c r="BB148" i="12" s="1"/>
  <c r="BI24" i="12"/>
  <c r="BI26" i="12" s="1"/>
  <c r="BI137" i="12" s="1"/>
  <c r="BJ3" i="12"/>
  <c r="BI20" i="12"/>
  <c r="BI22" i="12" s="1"/>
  <c r="BI61" i="12" s="1"/>
  <c r="BI78" i="12" s="1"/>
  <c r="BD7" i="12"/>
  <c r="AY26" i="1"/>
  <c r="AX28" i="1"/>
  <c r="AV62" i="12"/>
  <c r="AV79" i="12" s="1"/>
  <c r="AU77" i="12"/>
  <c r="AU89" i="12"/>
  <c r="AU14" i="1" s="1"/>
  <c r="AY11" i="1"/>
  <c r="AY52" i="12" s="1"/>
  <c r="AW113" i="12"/>
  <c r="AW114" i="12" s="1"/>
  <c r="AW116" i="12" s="1"/>
  <c r="AX111" i="12"/>
  <c r="AX63" i="12" s="1"/>
  <c r="AX80" i="12" s="1"/>
  <c r="AX98" i="12"/>
  <c r="AX53" i="12"/>
  <c r="AX54" i="12" s="1"/>
  <c r="AX90" i="12"/>
  <c r="AX91" i="12" s="1"/>
  <c r="AX109" i="12"/>
  <c r="AX104" i="12"/>
  <c r="AV120" i="12"/>
  <c r="AV121" i="12" s="1"/>
  <c r="AW106" i="12"/>
  <c r="AX103" i="12"/>
  <c r="AW117" i="12"/>
  <c r="AX94" i="12"/>
  <c r="AW97" i="12"/>
  <c r="AX95" i="12"/>
  <c r="AW118" i="12"/>
  <c r="AW100" i="12"/>
  <c r="AW102" i="12" s="1"/>
  <c r="AW93" i="12"/>
  <c r="AY15" i="1"/>
  <c r="AX16" i="1"/>
  <c r="AZ12" i="1"/>
  <c r="AW55" i="12"/>
  <c r="AW56" i="12" s="1"/>
  <c r="BA146" i="12"/>
  <c r="BA127" i="12" s="1"/>
  <c r="BA17" i="1" s="1"/>
  <c r="AZ124" i="12"/>
  <c r="AZ131" i="12" s="1"/>
  <c r="AY13" i="12"/>
  <c r="AY76" i="12"/>
  <c r="AY4" i="12"/>
  <c r="AV60" i="12"/>
  <c r="AV86" i="12"/>
  <c r="AV73" i="12"/>
  <c r="AX48" i="12"/>
  <c r="BB144" i="12"/>
  <c r="BB145" i="12"/>
  <c r="BD16" i="12"/>
  <c r="AY15" i="12"/>
  <c r="AY18" i="12" s="1"/>
  <c r="BG146" i="12" l="1"/>
  <c r="BG127" i="12" s="1"/>
  <c r="BF146" i="12"/>
  <c r="BF127" i="12" s="1"/>
  <c r="BH145" i="12"/>
  <c r="BH144" i="12"/>
  <c r="BS76" i="12"/>
  <c r="BS13" i="12"/>
  <c r="BT5" i="12"/>
  <c r="BI154" i="12"/>
  <c r="BI159" i="12" s="1"/>
  <c r="BI163" i="12" s="1"/>
  <c r="BI148" i="12" s="1"/>
  <c r="BI142" i="12"/>
  <c r="BK3" i="12"/>
  <c r="BJ20" i="12"/>
  <c r="BJ22" i="12" s="1"/>
  <c r="BJ61" i="12" s="1"/>
  <c r="BJ78" i="12" s="1"/>
  <c r="BJ24" i="12"/>
  <c r="BJ26" i="12" s="1"/>
  <c r="BJ137" i="12" s="1"/>
  <c r="BE7" i="12"/>
  <c r="AZ26" i="1"/>
  <c r="AY28" i="1"/>
  <c r="AV64" i="12"/>
  <c r="AV81" i="12" s="1"/>
  <c r="AV89" i="12"/>
  <c r="AV14" i="1" s="1"/>
  <c r="AW107" i="12"/>
  <c r="AV77" i="12"/>
  <c r="AZ11" i="1"/>
  <c r="AZ52" i="12" s="1"/>
  <c r="AW120" i="12"/>
  <c r="AW121" i="12" s="1"/>
  <c r="AW64" i="12" s="1"/>
  <c r="AW81" i="12" s="1"/>
  <c r="AY109" i="12"/>
  <c r="AY111" i="12" s="1"/>
  <c r="AY63" i="12" s="1"/>
  <c r="AY80" i="12" s="1"/>
  <c r="AY53" i="12"/>
  <c r="AY54" i="12" s="1"/>
  <c r="AY90" i="12"/>
  <c r="AY113" i="12" s="1"/>
  <c r="AY114" i="12" s="1"/>
  <c r="AY116" i="12" s="1"/>
  <c r="AX113" i="12"/>
  <c r="AX114" i="12" s="1"/>
  <c r="AX116" i="12" s="1"/>
  <c r="AY104" i="12"/>
  <c r="AX117" i="12"/>
  <c r="AY94" i="12"/>
  <c r="AY103" i="12"/>
  <c r="AX106" i="12"/>
  <c r="AX93" i="12"/>
  <c r="AY98" i="12" s="1"/>
  <c r="AX100" i="12"/>
  <c r="AX102" i="12" s="1"/>
  <c r="AX107" i="12" s="1"/>
  <c r="AX62" i="12" s="1"/>
  <c r="AX79" i="12" s="1"/>
  <c r="AX97" i="12"/>
  <c r="AY95" i="12"/>
  <c r="AX118" i="12"/>
  <c r="AZ15" i="1"/>
  <c r="AY16" i="1"/>
  <c r="BA12" i="1"/>
  <c r="AX55" i="12"/>
  <c r="AX56" i="12" s="1"/>
  <c r="BA124" i="12"/>
  <c r="BA131" i="12" s="1"/>
  <c r="AZ13" i="12"/>
  <c r="AZ76" i="12"/>
  <c r="BB146" i="12"/>
  <c r="BB127" i="12" s="1"/>
  <c r="BB17" i="1" s="1"/>
  <c r="AZ4" i="12"/>
  <c r="AW60" i="12"/>
  <c r="AW86" i="12"/>
  <c r="AW73" i="12"/>
  <c r="AY48" i="12"/>
  <c r="BF16" i="12"/>
  <c r="BE16" i="12"/>
  <c r="AZ15" i="12"/>
  <c r="AZ18" i="12" s="1"/>
  <c r="BH146" i="12" l="1"/>
  <c r="BH127" i="12" s="1"/>
  <c r="BJ154" i="12"/>
  <c r="BJ159" i="12" s="1"/>
  <c r="BJ163" i="12" s="1"/>
  <c r="BJ148" i="12" s="1"/>
  <c r="BJ142" i="12"/>
  <c r="BI145" i="12"/>
  <c r="BI144" i="12"/>
  <c r="BT76" i="12"/>
  <c r="BU5" i="12"/>
  <c r="BT13" i="12"/>
  <c r="BK24" i="12"/>
  <c r="BK26" i="12" s="1"/>
  <c r="BK137" i="12" s="1"/>
  <c r="BL3" i="12"/>
  <c r="BK20" i="12"/>
  <c r="BK22" i="12" s="1"/>
  <c r="BK61" i="12" s="1"/>
  <c r="BK78" i="12" s="1"/>
  <c r="BF7" i="12"/>
  <c r="BG7" i="12" s="1"/>
  <c r="BA26" i="1"/>
  <c r="AZ28" i="1"/>
  <c r="AW89" i="12"/>
  <c r="AW14" i="1" s="1"/>
  <c r="AW62" i="12"/>
  <c r="AW79" i="12" s="1"/>
  <c r="AW77" i="12"/>
  <c r="BA11" i="1"/>
  <c r="BA52" i="12" s="1"/>
  <c r="AX120" i="12"/>
  <c r="AX121" i="12" s="1"/>
  <c r="AY91" i="12"/>
  <c r="AY100" i="12" s="1"/>
  <c r="AY102" i="12" s="1"/>
  <c r="AZ109" i="12"/>
  <c r="AZ53" i="12"/>
  <c r="AZ54" i="12" s="1"/>
  <c r="AZ111" i="12"/>
  <c r="AZ63" i="12" s="1"/>
  <c r="AZ80" i="12" s="1"/>
  <c r="AZ104" i="12"/>
  <c r="AZ90" i="12"/>
  <c r="AZ113" i="12" s="1"/>
  <c r="AZ114" i="12" s="1"/>
  <c r="AZ116" i="12" s="1"/>
  <c r="AY118" i="12"/>
  <c r="AZ95" i="12"/>
  <c r="AY106" i="12"/>
  <c r="AZ103" i="12"/>
  <c r="AY117" i="12"/>
  <c r="AZ94" i="12"/>
  <c r="AY97" i="12"/>
  <c r="BA15" i="1"/>
  <c r="AZ16" i="1"/>
  <c r="AY55" i="12"/>
  <c r="AY56" i="12" s="1"/>
  <c r="BB124" i="12"/>
  <c r="BA13" i="12"/>
  <c r="BA76" i="12"/>
  <c r="BC17" i="1"/>
  <c r="BA4" i="12"/>
  <c r="AX60" i="12"/>
  <c r="AX73" i="12"/>
  <c r="AX86" i="12"/>
  <c r="AZ48" i="12"/>
  <c r="BA15" i="12"/>
  <c r="BA18" i="12" s="1"/>
  <c r="BH7" i="12" l="1"/>
  <c r="BG15" i="12"/>
  <c r="BG18" i="12" s="1"/>
  <c r="BI146" i="12"/>
  <c r="BI127" i="12" s="1"/>
  <c r="BK154" i="12"/>
  <c r="BK159" i="12" s="1"/>
  <c r="BK163" i="12" s="1"/>
  <c r="BK148" i="12" s="1"/>
  <c r="BK142" i="12"/>
  <c r="BJ144" i="12"/>
  <c r="BJ145" i="12"/>
  <c r="BU76" i="12"/>
  <c r="BU13" i="12"/>
  <c r="BV5" i="12"/>
  <c r="BB131" i="12"/>
  <c r="BC124" i="12"/>
  <c r="BB12" i="1"/>
  <c r="BM3" i="12"/>
  <c r="BL20" i="12"/>
  <c r="BL22" i="12" s="1"/>
  <c r="BL61" i="12" s="1"/>
  <c r="BL78" i="12" s="1"/>
  <c r="BL24" i="12"/>
  <c r="BL26" i="12" s="1"/>
  <c r="BL137" i="12" s="1"/>
  <c r="BB26" i="1"/>
  <c r="BA28" i="1"/>
  <c r="AX64" i="12"/>
  <c r="AX81" i="12" s="1"/>
  <c r="AX89" i="12"/>
  <c r="AX14" i="1" s="1"/>
  <c r="AY107" i="12"/>
  <c r="AX77" i="12"/>
  <c r="BB11" i="1"/>
  <c r="BB52" i="12" s="1"/>
  <c r="BC87" i="12" s="1"/>
  <c r="BC72" i="12" s="1"/>
  <c r="AZ91" i="12"/>
  <c r="AZ93" i="12" s="1"/>
  <c r="BA98" i="12" s="1"/>
  <c r="BA90" i="12"/>
  <c r="BA113" i="12" s="1"/>
  <c r="BA114" i="12" s="1"/>
  <c r="BA116" i="12" s="1"/>
  <c r="AY93" i="12"/>
  <c r="AZ98" i="12" s="1"/>
  <c r="BA109" i="12"/>
  <c r="BA104" i="12"/>
  <c r="BA53" i="12"/>
  <c r="BA54" i="12" s="1"/>
  <c r="BA111" i="12"/>
  <c r="BA63" i="12" s="1"/>
  <c r="BA80" i="12" s="1"/>
  <c r="AZ117" i="12"/>
  <c r="BA94" i="12"/>
  <c r="AZ97" i="12"/>
  <c r="AZ106" i="12"/>
  <c r="BA103" i="12"/>
  <c r="AZ118" i="12"/>
  <c r="BA95" i="12"/>
  <c r="AY120" i="12"/>
  <c r="AY121" i="12" s="1"/>
  <c r="AY64" i="12" s="1"/>
  <c r="AY81" i="12" s="1"/>
  <c r="BA16" i="1"/>
  <c r="AZ55" i="12"/>
  <c r="AZ56" i="12" s="1"/>
  <c r="BB13" i="12"/>
  <c r="BB76" i="12"/>
  <c r="BD17" i="1"/>
  <c r="BB4" i="12"/>
  <c r="AY60" i="12"/>
  <c r="AY73" i="12"/>
  <c r="AY86" i="12"/>
  <c r="BA48" i="12"/>
  <c r="BB15" i="12"/>
  <c r="BB18" i="12" s="1"/>
  <c r="BI7" i="12" l="1"/>
  <c r="BH15" i="12"/>
  <c r="BH18" i="12" s="1"/>
  <c r="BJ146" i="12"/>
  <c r="BJ127" i="12" s="1"/>
  <c r="BC131" i="12"/>
  <c r="BD124" i="12"/>
  <c r="BV76" i="12"/>
  <c r="BW5" i="12"/>
  <c r="BV13" i="12"/>
  <c r="BL154" i="12"/>
  <c r="BL159" i="12" s="1"/>
  <c r="BL163" i="12" s="1"/>
  <c r="BL148" i="12" s="1"/>
  <c r="BL142" i="12"/>
  <c r="BK144" i="12"/>
  <c r="BK145" i="12"/>
  <c r="BB15" i="1"/>
  <c r="BC12" i="1"/>
  <c r="BC11" i="1"/>
  <c r="BC52" i="12" s="1"/>
  <c r="BM24" i="12"/>
  <c r="BM26" i="12" s="1"/>
  <c r="BM137" i="12" s="1"/>
  <c r="BN3" i="12"/>
  <c r="BM20" i="12"/>
  <c r="BM22" i="12" s="1"/>
  <c r="BM61" i="12" s="1"/>
  <c r="BM78" i="12" s="1"/>
  <c r="BB28" i="1"/>
  <c r="AY89" i="12"/>
  <c r="AY14" i="1" s="1"/>
  <c r="AY62" i="12"/>
  <c r="AY79" i="12" s="1"/>
  <c r="AY77" i="12"/>
  <c r="AZ100" i="12"/>
  <c r="AZ102" i="12" s="1"/>
  <c r="AZ107" i="12" s="1"/>
  <c r="BB90" i="12"/>
  <c r="BB113" i="12" s="1"/>
  <c r="BB114" i="12" s="1"/>
  <c r="BB116" i="12" s="1"/>
  <c r="BA91" i="12"/>
  <c r="BA93" i="12" s="1"/>
  <c r="BB98" i="12" s="1"/>
  <c r="AZ120" i="12"/>
  <c r="AZ121" i="12" s="1"/>
  <c r="AZ64" i="12" s="1"/>
  <c r="AZ81" i="12" s="1"/>
  <c r="BB104" i="12"/>
  <c r="BB53" i="12"/>
  <c r="BB54" i="12" s="1"/>
  <c r="BB109" i="12"/>
  <c r="BB111" i="12"/>
  <c r="BB63" i="12" s="1"/>
  <c r="BB80" i="12" s="1"/>
  <c r="BB95" i="12"/>
  <c r="BA118" i="12"/>
  <c r="BB103" i="12"/>
  <c r="BA106" i="12"/>
  <c r="BA117" i="12"/>
  <c r="BB94" i="12"/>
  <c r="BA97" i="12"/>
  <c r="BB16" i="1"/>
  <c r="BA55" i="12"/>
  <c r="BA56" i="12" s="1"/>
  <c r="BC13" i="12"/>
  <c r="BE17" i="1"/>
  <c r="BC4" i="12"/>
  <c r="AZ60" i="12"/>
  <c r="AZ73" i="12"/>
  <c r="AZ86" i="12"/>
  <c r="BB48" i="12"/>
  <c r="BC15" i="12"/>
  <c r="BC18" i="12" s="1"/>
  <c r="BK146" i="12" l="1"/>
  <c r="BK127" i="12" s="1"/>
  <c r="BJ7" i="12"/>
  <c r="BI15" i="12"/>
  <c r="BI18" i="12" s="1"/>
  <c r="BL144" i="12"/>
  <c r="BL145" i="12"/>
  <c r="BM154" i="12"/>
  <c r="BM159" i="12" s="1"/>
  <c r="BM163" i="12" s="1"/>
  <c r="BM148" i="12" s="1"/>
  <c r="BM142" i="12"/>
  <c r="BW76" i="12"/>
  <c r="BW13" i="12"/>
  <c r="BX5" i="12"/>
  <c r="BC83" i="12"/>
  <c r="BC94" i="12"/>
  <c r="BC107" i="12"/>
  <c r="BC121" i="12"/>
  <c r="BC64" i="12" s="1"/>
  <c r="BC81" i="12" s="1"/>
  <c r="BC90" i="12"/>
  <c r="BC103" i="12"/>
  <c r="BC104" i="12"/>
  <c r="BC111" i="12"/>
  <c r="BC63" i="12" s="1"/>
  <c r="BC80" i="12" s="1"/>
  <c r="BC98" i="12"/>
  <c r="BC95" i="12"/>
  <c r="BC118" i="12" s="1"/>
  <c r="BC53" i="12"/>
  <c r="BC54" i="12" s="1"/>
  <c r="BC109" i="12"/>
  <c r="BD87" i="12"/>
  <c r="BD72" i="12" s="1"/>
  <c r="BE124" i="12"/>
  <c r="BD131" i="12"/>
  <c r="BD12" i="1"/>
  <c r="BD11" i="1"/>
  <c r="BD52" i="12" s="1"/>
  <c r="BC15" i="1"/>
  <c r="BC16" i="1"/>
  <c r="BG17" i="1"/>
  <c r="BO3" i="12"/>
  <c r="BN24" i="12"/>
  <c r="BN26" i="12" s="1"/>
  <c r="BN137" i="12" s="1"/>
  <c r="BN20" i="12"/>
  <c r="BN22" i="12" s="1"/>
  <c r="BN61" i="12" s="1"/>
  <c r="BN78" i="12" s="1"/>
  <c r="AZ89" i="12"/>
  <c r="AZ14" i="1" s="1"/>
  <c r="AZ62" i="12"/>
  <c r="AZ79" i="12" s="1"/>
  <c r="AZ77" i="12"/>
  <c r="BB91" i="12"/>
  <c r="BB93" i="12" s="1"/>
  <c r="BA100" i="12"/>
  <c r="BA102" i="12" s="1"/>
  <c r="BA107" i="12" s="1"/>
  <c r="BA120" i="12"/>
  <c r="BA121" i="12" s="1"/>
  <c r="BA64" i="12" s="1"/>
  <c r="BA81" i="12" s="1"/>
  <c r="BB97" i="12"/>
  <c r="BB118" i="12"/>
  <c r="BB117" i="12"/>
  <c r="BB106" i="12"/>
  <c r="BB55" i="12"/>
  <c r="BB56" i="12" s="1"/>
  <c r="BF17" i="1"/>
  <c r="BD13" i="12"/>
  <c r="BD4" i="12"/>
  <c r="BA60" i="12"/>
  <c r="BA86" i="12"/>
  <c r="BA73" i="12"/>
  <c r="BC48" i="12"/>
  <c r="BC55" i="12" s="1"/>
  <c r="BD15" i="12"/>
  <c r="BD18" i="12" s="1"/>
  <c r="BK7" i="12" l="1"/>
  <c r="BJ15" i="12"/>
  <c r="BJ18" i="12" s="1"/>
  <c r="BL146" i="12"/>
  <c r="BL127" i="12" s="1"/>
  <c r="BC56" i="12"/>
  <c r="BC73" i="12" s="1"/>
  <c r="BN154" i="12"/>
  <c r="BN159" i="12" s="1"/>
  <c r="BN163" i="12" s="1"/>
  <c r="BN148" i="12" s="1"/>
  <c r="BN142" i="12"/>
  <c r="BC97" i="12"/>
  <c r="BC117" i="12"/>
  <c r="BC120" i="12" s="1"/>
  <c r="BX76" i="12"/>
  <c r="BY5" i="12"/>
  <c r="BX13" i="12"/>
  <c r="BD98" i="12"/>
  <c r="BD94" i="12"/>
  <c r="BD90" i="12"/>
  <c r="BD103" i="12"/>
  <c r="BD53" i="12"/>
  <c r="BD54" i="12" s="1"/>
  <c r="BD121" i="12"/>
  <c r="BD64" i="12" s="1"/>
  <c r="BD81" i="12" s="1"/>
  <c r="BE87" i="12"/>
  <c r="BE72" i="12" s="1"/>
  <c r="BD109" i="12"/>
  <c r="BD111" i="12"/>
  <c r="BD63" i="12" s="1"/>
  <c r="BD80" i="12" s="1"/>
  <c r="BD107" i="12"/>
  <c r="BD83" i="12"/>
  <c r="BD104" i="12"/>
  <c r="BD95" i="12"/>
  <c r="BD118" i="12" s="1"/>
  <c r="BC106" i="12"/>
  <c r="BE131" i="12"/>
  <c r="BF124" i="12"/>
  <c r="BC89" i="12"/>
  <c r="BC14" i="1" s="1"/>
  <c r="BC62" i="12"/>
  <c r="BC79" i="12" s="1"/>
  <c r="BM145" i="12"/>
  <c r="BM144" i="12"/>
  <c r="BC91" i="12"/>
  <c r="BC113" i="12"/>
  <c r="BC114" i="12" s="1"/>
  <c r="BC116" i="12" s="1"/>
  <c r="BD15" i="1"/>
  <c r="BD16" i="1"/>
  <c r="BE12" i="1"/>
  <c r="BE11" i="1"/>
  <c r="BE52" i="12" s="1"/>
  <c r="BH17" i="1"/>
  <c r="BP3" i="12"/>
  <c r="BO20" i="12"/>
  <c r="BO22" i="12" s="1"/>
  <c r="BO61" i="12" s="1"/>
  <c r="BO78" i="12" s="1"/>
  <c r="BO24" i="12"/>
  <c r="BO26" i="12" s="1"/>
  <c r="BO137" i="12" s="1"/>
  <c r="BA77" i="12"/>
  <c r="BA62" i="12"/>
  <c r="BA79" i="12" s="1"/>
  <c r="BA89" i="12"/>
  <c r="BA14" i="1" s="1"/>
  <c r="BB100" i="12"/>
  <c r="BB102" i="12" s="1"/>
  <c r="BB107" i="12" s="1"/>
  <c r="BB120" i="12"/>
  <c r="BB121" i="12" s="1"/>
  <c r="BB64" i="12" s="1"/>
  <c r="BB81" i="12" s="1"/>
  <c r="BE13" i="12"/>
  <c r="BE4" i="12"/>
  <c r="BB60" i="12"/>
  <c r="BB73" i="12"/>
  <c r="BB86" i="12"/>
  <c r="BD48" i="12"/>
  <c r="BD55" i="12" s="1"/>
  <c r="BF15" i="12"/>
  <c r="BF18" i="12" s="1"/>
  <c r="BE15" i="12"/>
  <c r="BE18" i="12" s="1"/>
  <c r="BC60" i="12" l="1"/>
  <c r="BC86" i="12"/>
  <c r="BL7" i="12"/>
  <c r="BK15" i="12"/>
  <c r="BK18" i="12" s="1"/>
  <c r="BD106" i="12"/>
  <c r="BD56" i="12"/>
  <c r="BD73" i="12" s="1"/>
  <c r="BM146" i="12"/>
  <c r="BM127" i="12" s="1"/>
  <c r="BD91" i="12"/>
  <c r="BD113" i="12"/>
  <c r="BD114" i="12" s="1"/>
  <c r="BD116" i="12" s="1"/>
  <c r="BO154" i="12"/>
  <c r="BO159" i="12" s="1"/>
  <c r="BO163" i="12" s="1"/>
  <c r="BO148" i="12" s="1"/>
  <c r="BO142" i="12"/>
  <c r="BG124" i="12"/>
  <c r="BF131" i="12"/>
  <c r="BD97" i="12"/>
  <c r="BD117" i="12"/>
  <c r="BD120" i="12" s="1"/>
  <c r="BC100" i="12"/>
  <c r="BC102" i="12" s="1"/>
  <c r="BC93" i="12"/>
  <c r="BY76" i="12"/>
  <c r="BZ5" i="12"/>
  <c r="BY13" i="12"/>
  <c r="BC77" i="12"/>
  <c r="BN145" i="12"/>
  <c r="BN144" i="12"/>
  <c r="BF87" i="12"/>
  <c r="BF72" i="12" s="1"/>
  <c r="BE90" i="12"/>
  <c r="BE94" i="12"/>
  <c r="BE98" i="12"/>
  <c r="BE83" i="12"/>
  <c r="BE109" i="12"/>
  <c r="BE53" i="12"/>
  <c r="BE54" i="12" s="1"/>
  <c r="BE104" i="12"/>
  <c r="BE95" i="12"/>
  <c r="BE118" i="12" s="1"/>
  <c r="BE107" i="12"/>
  <c r="BE121" i="12"/>
  <c r="BE64" i="12" s="1"/>
  <c r="BE81" i="12" s="1"/>
  <c r="BE111" i="12"/>
  <c r="BE63" i="12" s="1"/>
  <c r="BE80" i="12" s="1"/>
  <c r="BE103" i="12"/>
  <c r="BD89" i="12"/>
  <c r="BD14" i="1" s="1"/>
  <c r="BD62" i="12"/>
  <c r="BD79" i="12" s="1"/>
  <c r="BE15" i="1"/>
  <c r="BE16" i="1"/>
  <c r="BF11" i="1"/>
  <c r="BF52" i="12" s="1"/>
  <c r="BF12" i="1"/>
  <c r="BI17" i="1"/>
  <c r="BQ3" i="12"/>
  <c r="BP20" i="12"/>
  <c r="BP22" i="12" s="1"/>
  <c r="BP61" i="12" s="1"/>
  <c r="BP78" i="12" s="1"/>
  <c r="BP24" i="12"/>
  <c r="BP26" i="12" s="1"/>
  <c r="BP137" i="12" s="1"/>
  <c r="BB77" i="12"/>
  <c r="BB62" i="12"/>
  <c r="BB79" i="12" s="1"/>
  <c r="BB89" i="12"/>
  <c r="BB14" i="1" s="1"/>
  <c r="BF13" i="12"/>
  <c r="BF4" i="12"/>
  <c r="BG4" i="12" s="1"/>
  <c r="BH4" i="12" s="1"/>
  <c r="BI4" i="12" s="1"/>
  <c r="BJ4" i="12" s="1"/>
  <c r="BK4" i="12" s="1"/>
  <c r="BL4" i="12" s="1"/>
  <c r="BM4" i="12" s="1"/>
  <c r="BN4" i="12" s="1"/>
  <c r="BO4" i="12" s="1"/>
  <c r="BP4" i="12" s="1"/>
  <c r="BQ4" i="12" s="1"/>
  <c r="BR4" i="12" s="1"/>
  <c r="BS4" i="12" s="1"/>
  <c r="BT4" i="12" s="1"/>
  <c r="BU4" i="12" s="1"/>
  <c r="BV4" i="12" s="1"/>
  <c r="BW4" i="12" s="1"/>
  <c r="BX4" i="12" s="1"/>
  <c r="BY4" i="12" s="1"/>
  <c r="BZ4" i="12" s="1"/>
  <c r="CA4" i="12" s="1"/>
  <c r="CB4" i="12" s="1"/>
  <c r="CC4" i="12" s="1"/>
  <c r="BE48" i="12"/>
  <c r="BE55" i="12" s="1"/>
  <c r="BD60" i="12" l="1"/>
  <c r="BD86" i="12"/>
  <c r="BM7" i="12"/>
  <c r="BL15" i="12"/>
  <c r="BL18" i="12" s="1"/>
  <c r="BN146" i="12"/>
  <c r="BN127" i="12" s="1"/>
  <c r="BE56" i="12"/>
  <c r="BE86" i="12" s="1"/>
  <c r="BH124" i="12"/>
  <c r="BG131" i="12"/>
  <c r="BD77" i="12"/>
  <c r="BE106" i="12"/>
  <c r="BE91" i="12"/>
  <c r="BE113" i="12"/>
  <c r="BE114" i="12" s="1"/>
  <c r="BE116" i="12" s="1"/>
  <c r="BZ76" i="12"/>
  <c r="BZ13" i="12"/>
  <c r="CA5" i="12"/>
  <c r="BE62" i="12"/>
  <c r="BE79" i="12" s="1"/>
  <c r="BE89" i="12"/>
  <c r="BE14" i="1" s="1"/>
  <c r="BE117" i="12"/>
  <c r="BE120" i="12" s="1"/>
  <c r="BE97" i="12"/>
  <c r="BO144" i="12"/>
  <c r="BO145" i="12"/>
  <c r="BG87" i="12"/>
  <c r="BG72" i="12" s="1"/>
  <c r="BF98" i="12"/>
  <c r="BF111" i="12"/>
  <c r="BF63" i="12" s="1"/>
  <c r="BF80" i="12" s="1"/>
  <c r="BF53" i="12"/>
  <c r="BF54" i="12" s="1"/>
  <c r="BF109" i="12"/>
  <c r="BF94" i="12"/>
  <c r="BF95" i="12"/>
  <c r="BF118" i="12" s="1"/>
  <c r="BF83" i="12"/>
  <c r="BF90" i="12"/>
  <c r="BF103" i="12"/>
  <c r="BF121" i="12"/>
  <c r="BF64" i="12" s="1"/>
  <c r="BF81" i="12" s="1"/>
  <c r="BF104" i="12"/>
  <c r="BF107" i="12"/>
  <c r="BP154" i="12"/>
  <c r="BP159" i="12" s="1"/>
  <c r="BP163" i="12" s="1"/>
  <c r="BP148" i="12" s="1"/>
  <c r="BP142" i="12"/>
  <c r="BD93" i="12"/>
  <c r="BD100" i="12"/>
  <c r="BD102" i="12" s="1"/>
  <c r="BG11" i="1"/>
  <c r="BG52" i="12" s="1"/>
  <c r="BG12" i="1"/>
  <c r="BF16" i="1"/>
  <c r="BF15" i="1"/>
  <c r="BJ17" i="1"/>
  <c r="BQ24" i="12"/>
  <c r="BQ26" i="12" s="1"/>
  <c r="BQ137" i="12" s="1"/>
  <c r="BR3" i="12"/>
  <c r="BQ20" i="12"/>
  <c r="BQ22" i="12" s="1"/>
  <c r="BQ61" i="12" s="1"/>
  <c r="BQ78" i="12" s="1"/>
  <c r="BF48" i="12"/>
  <c r="BN7" i="12" l="1"/>
  <c r="BM15" i="12"/>
  <c r="BM18" i="12" s="1"/>
  <c r="BE73" i="12"/>
  <c r="BE60" i="12"/>
  <c r="BO146" i="12"/>
  <c r="BO127" i="12" s="1"/>
  <c r="BF106" i="12"/>
  <c r="BF91" i="12"/>
  <c r="BF113" i="12"/>
  <c r="BF114" i="12" s="1"/>
  <c r="BF116" i="12" s="1"/>
  <c r="BH131" i="12"/>
  <c r="BI124" i="12"/>
  <c r="BE77" i="12"/>
  <c r="BG48" i="12"/>
  <c r="BG55" i="12" s="1"/>
  <c r="BF55" i="12"/>
  <c r="BF56" i="12" s="1"/>
  <c r="CA76" i="12"/>
  <c r="CB5" i="12"/>
  <c r="CA13" i="12"/>
  <c r="BP144" i="12"/>
  <c r="BP145" i="12"/>
  <c r="BF62" i="12"/>
  <c r="BF79" i="12" s="1"/>
  <c r="BF89" i="12"/>
  <c r="BF14" i="1" s="1"/>
  <c r="BG53" i="12"/>
  <c r="BG54" i="12" s="1"/>
  <c r="BG90" i="12"/>
  <c r="BG83" i="12"/>
  <c r="BG95" i="12"/>
  <c r="BG118" i="12" s="1"/>
  <c r="BG109" i="12"/>
  <c r="BG94" i="12"/>
  <c r="BG104" i="12"/>
  <c r="BG103" i="12"/>
  <c r="BH87" i="12"/>
  <c r="BH72" i="12" s="1"/>
  <c r="BG107" i="12"/>
  <c r="BG121" i="12"/>
  <c r="BG64" i="12" s="1"/>
  <c r="BG81" i="12" s="1"/>
  <c r="BG111" i="12"/>
  <c r="BG63" i="12" s="1"/>
  <c r="BG80" i="12" s="1"/>
  <c r="BG98" i="12"/>
  <c r="BQ154" i="12"/>
  <c r="BQ159" i="12" s="1"/>
  <c r="BQ163" i="12" s="1"/>
  <c r="BQ148" i="12" s="1"/>
  <c r="BQ142" i="12"/>
  <c r="BF97" i="12"/>
  <c r="BF117" i="12"/>
  <c r="BF120" i="12" s="1"/>
  <c r="BE100" i="12"/>
  <c r="BE102" i="12" s="1"/>
  <c r="BE93" i="12"/>
  <c r="BG16" i="1"/>
  <c r="BG15" i="1"/>
  <c r="BH11" i="1"/>
  <c r="BH52" i="12" s="1"/>
  <c r="BH12" i="1"/>
  <c r="BK17" i="1"/>
  <c r="BS3" i="12"/>
  <c r="BR20" i="12"/>
  <c r="BR22" i="12" s="1"/>
  <c r="BR61" i="12" s="1"/>
  <c r="BR78" i="12" s="1"/>
  <c r="BR24" i="12"/>
  <c r="BR26" i="12" s="1"/>
  <c r="BR137" i="12" s="1"/>
  <c r="BO7" i="12" l="1"/>
  <c r="BN15" i="12"/>
  <c r="BN18" i="12" s="1"/>
  <c r="BG56" i="12"/>
  <c r="BG60" i="12" s="1"/>
  <c r="BH48" i="12"/>
  <c r="BH55" i="12" s="1"/>
  <c r="BP146" i="12"/>
  <c r="BP127" i="12" s="1"/>
  <c r="BF73" i="12"/>
  <c r="BF60" i="12"/>
  <c r="BF86" i="12"/>
  <c r="BG97" i="12"/>
  <c r="BG117" i="12"/>
  <c r="BG120" i="12" s="1"/>
  <c r="BJ124" i="12"/>
  <c r="BI131" i="12"/>
  <c r="BR154" i="12"/>
  <c r="BR159" i="12" s="1"/>
  <c r="BR163" i="12" s="1"/>
  <c r="BR148" i="12" s="1"/>
  <c r="BR142" i="12"/>
  <c r="CB76" i="12"/>
  <c r="CC5" i="12"/>
  <c r="CB13" i="12"/>
  <c r="BH83" i="12"/>
  <c r="BH94" i="12"/>
  <c r="BH95" i="12"/>
  <c r="BH118" i="12" s="1"/>
  <c r="BH104" i="12"/>
  <c r="BI87" i="12"/>
  <c r="BI72" i="12" s="1"/>
  <c r="BH53" i="12"/>
  <c r="BH54" i="12" s="1"/>
  <c r="BH103" i="12"/>
  <c r="BH109" i="12"/>
  <c r="BH121" i="12"/>
  <c r="BH64" i="12" s="1"/>
  <c r="BH81" i="12" s="1"/>
  <c r="BH98" i="12"/>
  <c r="BH111" i="12"/>
  <c r="BH63" i="12" s="1"/>
  <c r="BH80" i="12" s="1"/>
  <c r="BH90" i="12"/>
  <c r="BH107" i="12"/>
  <c r="BQ144" i="12"/>
  <c r="BQ145" i="12"/>
  <c r="BG89" i="12"/>
  <c r="BG14" i="1" s="1"/>
  <c r="BG62" i="12"/>
  <c r="BG79" i="12" s="1"/>
  <c r="BF93" i="12"/>
  <c r="BF100" i="12"/>
  <c r="BF102" i="12" s="1"/>
  <c r="BG91" i="12"/>
  <c r="BG113" i="12"/>
  <c r="BG114" i="12" s="1"/>
  <c r="BG116" i="12" s="1"/>
  <c r="BG106" i="12"/>
  <c r="BI11" i="1"/>
  <c r="BI52" i="12" s="1"/>
  <c r="BI12" i="1"/>
  <c r="BH16" i="1"/>
  <c r="BH15" i="1"/>
  <c r="BL17" i="1"/>
  <c r="BS24" i="12"/>
  <c r="BS26" i="12" s="1"/>
  <c r="BS137" i="12" s="1"/>
  <c r="BT3" i="12"/>
  <c r="BS20" i="12"/>
  <c r="BS22" i="12" s="1"/>
  <c r="BS61" i="12" s="1"/>
  <c r="BS78" i="12" s="1"/>
  <c r="BI48" i="12" l="1"/>
  <c r="BI55" i="12" s="1"/>
  <c r="BP7" i="12"/>
  <c r="BO15" i="12"/>
  <c r="BO18" i="12" s="1"/>
  <c r="BH56" i="12"/>
  <c r="BH60" i="12" s="1"/>
  <c r="BG86" i="12"/>
  <c r="BG73" i="12"/>
  <c r="BG77" i="12" s="1"/>
  <c r="BQ146" i="12"/>
  <c r="BQ127" i="12" s="1"/>
  <c r="BH106" i="12"/>
  <c r="BG100" i="12"/>
  <c r="BG102" i="12" s="1"/>
  <c r="BG93" i="12"/>
  <c r="BI53" i="12"/>
  <c r="BI54" i="12" s="1"/>
  <c r="BI103" i="12"/>
  <c r="BI107" i="12"/>
  <c r="BI83" i="12"/>
  <c r="BJ87" i="12"/>
  <c r="BJ72" i="12" s="1"/>
  <c r="BI95" i="12"/>
  <c r="BI118" i="12" s="1"/>
  <c r="BI94" i="12"/>
  <c r="BI104" i="12"/>
  <c r="BI121" i="12"/>
  <c r="BI64" i="12" s="1"/>
  <c r="BI81" i="12" s="1"/>
  <c r="BI90" i="12"/>
  <c r="BI109" i="12"/>
  <c r="BI98" i="12"/>
  <c r="BI111" i="12"/>
  <c r="BI63" i="12" s="1"/>
  <c r="BI80" i="12" s="1"/>
  <c r="BH89" i="12"/>
  <c r="BH14" i="1" s="1"/>
  <c r="BH62" i="12"/>
  <c r="BH79" i="12" s="1"/>
  <c r="BS154" i="12"/>
  <c r="BS159" i="12" s="1"/>
  <c r="BS163" i="12" s="1"/>
  <c r="BS148" i="12" s="1"/>
  <c r="BS142" i="12"/>
  <c r="BH91" i="12"/>
  <c r="BH113" i="12"/>
  <c r="BH114" i="12" s="1"/>
  <c r="BH116" i="12" s="1"/>
  <c r="CC76" i="12"/>
  <c r="CC13" i="12"/>
  <c r="BR144" i="12"/>
  <c r="BR145" i="12"/>
  <c r="BH73" i="12"/>
  <c r="BK124" i="12"/>
  <c r="BJ131" i="12"/>
  <c r="BF77" i="12"/>
  <c r="BH97" i="12"/>
  <c r="BH117" i="12"/>
  <c r="BH120" i="12" s="1"/>
  <c r="BI15" i="1"/>
  <c r="BI16" i="1"/>
  <c r="BJ11" i="1"/>
  <c r="BJ52" i="12" s="1"/>
  <c r="BJ12" i="1"/>
  <c r="BM17" i="1"/>
  <c r="BU3" i="12"/>
  <c r="BT20" i="12"/>
  <c r="BT22" i="12" s="1"/>
  <c r="BT61" i="12" s="1"/>
  <c r="BT78" i="12" s="1"/>
  <c r="BT24" i="12"/>
  <c r="BT26" i="12" s="1"/>
  <c r="BT137" i="12" s="1"/>
  <c r="F56" i="12"/>
  <c r="BI106" i="12" l="1"/>
  <c r="BH86" i="12"/>
  <c r="BJ48" i="12"/>
  <c r="BJ55" i="12" s="1"/>
  <c r="BI56" i="12"/>
  <c r="BI73" i="12" s="1"/>
  <c r="BQ7" i="12"/>
  <c r="BP15" i="12"/>
  <c r="BP18" i="12" s="1"/>
  <c r="BR146" i="12"/>
  <c r="BR127" i="12" s="1"/>
  <c r="BH93" i="12"/>
  <c r="BH100" i="12"/>
  <c r="BH102" i="12" s="1"/>
  <c r="BI62" i="12"/>
  <c r="BI79" i="12" s="1"/>
  <c r="BI89" i="12"/>
  <c r="BI14" i="1" s="1"/>
  <c r="BI97" i="12"/>
  <c r="BI117" i="12"/>
  <c r="BI120" i="12" s="1"/>
  <c r="BH77" i="12"/>
  <c r="BS144" i="12"/>
  <c r="BS145" i="12"/>
  <c r="BI91" i="12"/>
  <c r="BI113" i="12"/>
  <c r="BI114" i="12" s="1"/>
  <c r="BI116" i="12" s="1"/>
  <c r="BT154" i="12"/>
  <c r="BT159" i="12" s="1"/>
  <c r="BT163" i="12" s="1"/>
  <c r="BT148" i="12" s="1"/>
  <c r="BT142" i="12"/>
  <c r="BK87" i="12"/>
  <c r="BK72" i="12" s="1"/>
  <c r="BJ53" i="12"/>
  <c r="BJ54" i="12" s="1"/>
  <c r="BJ104" i="12"/>
  <c r="BJ107" i="12"/>
  <c r="BJ95" i="12"/>
  <c r="BJ118" i="12" s="1"/>
  <c r="BJ83" i="12"/>
  <c r="BJ98" i="12"/>
  <c r="BJ94" i="12"/>
  <c r="BJ103" i="12"/>
  <c r="BJ109" i="12"/>
  <c r="BJ90" i="12"/>
  <c r="BJ111" i="12"/>
  <c r="BJ63" i="12" s="1"/>
  <c r="BJ80" i="12" s="1"/>
  <c r="BJ121" i="12"/>
  <c r="BJ64" i="12" s="1"/>
  <c r="BJ81" i="12" s="1"/>
  <c r="BL124" i="12"/>
  <c r="BK131" i="12"/>
  <c r="BJ16" i="1"/>
  <c r="BJ15" i="1"/>
  <c r="BK12" i="1"/>
  <c r="BK11" i="1"/>
  <c r="BK52" i="12" s="1"/>
  <c r="BN17" i="1"/>
  <c r="BU24" i="12"/>
  <c r="BU26" i="12" s="1"/>
  <c r="BU137" i="12" s="1"/>
  <c r="BV3" i="12"/>
  <c r="BU20" i="12"/>
  <c r="BU22" i="12" s="1"/>
  <c r="BU61" i="12" s="1"/>
  <c r="BU78" i="12" s="1"/>
  <c r="F60" i="12"/>
  <c r="F59" i="12"/>
  <c r="G59" i="12" s="1"/>
  <c r="H59" i="12" s="1"/>
  <c r="I59" i="12" s="1"/>
  <c r="J59" i="12" s="1"/>
  <c r="K59" i="12" s="1"/>
  <c r="L59" i="12" s="1"/>
  <c r="M59" i="12" s="1"/>
  <c r="N59" i="12" s="1"/>
  <c r="O59" i="12" s="1"/>
  <c r="P59" i="12" s="1"/>
  <c r="Q59" i="12" s="1"/>
  <c r="R59" i="12" s="1"/>
  <c r="S59" i="12" s="1"/>
  <c r="T59" i="12" s="1"/>
  <c r="U59" i="12" s="1"/>
  <c r="V59" i="12" s="1"/>
  <c r="W59" i="12" s="1"/>
  <c r="X59" i="12" s="1"/>
  <c r="Y59" i="12" s="1"/>
  <c r="Z59" i="12" s="1"/>
  <c r="AA59" i="12" s="1"/>
  <c r="AB59" i="12" s="1"/>
  <c r="AC59" i="12" s="1"/>
  <c r="AD59" i="12" s="1"/>
  <c r="AE59" i="12" s="1"/>
  <c r="AF59" i="12" s="1"/>
  <c r="AG59" i="12" s="1"/>
  <c r="AH59" i="12" s="1"/>
  <c r="AI59" i="12" s="1"/>
  <c r="AJ59" i="12" s="1"/>
  <c r="AK59" i="12" s="1"/>
  <c r="AL59" i="12" s="1"/>
  <c r="AM59" i="12" s="1"/>
  <c r="AN59" i="12" s="1"/>
  <c r="AO59" i="12" s="1"/>
  <c r="AP59" i="12" s="1"/>
  <c r="AQ59" i="12" s="1"/>
  <c r="AR59" i="12" s="1"/>
  <c r="AS59" i="12" s="1"/>
  <c r="AT59" i="12" s="1"/>
  <c r="AU59" i="12" s="1"/>
  <c r="AV59" i="12" s="1"/>
  <c r="AW59" i="12" s="1"/>
  <c r="AX59" i="12" s="1"/>
  <c r="AY59" i="12" s="1"/>
  <c r="AZ59" i="12" s="1"/>
  <c r="BA59" i="12" s="1"/>
  <c r="BB59" i="12" s="1"/>
  <c r="BC59" i="12" s="1"/>
  <c r="BD59" i="12" s="1"/>
  <c r="BE59" i="12" s="1"/>
  <c r="BF59" i="12" s="1"/>
  <c r="BG59" i="12" s="1"/>
  <c r="BH59" i="12" s="1"/>
  <c r="BI59" i="12" s="1"/>
  <c r="F98" i="12"/>
  <c r="F58" i="12"/>
  <c r="F86" i="12"/>
  <c r="F73" i="12"/>
  <c r="BJ56" i="12" l="1"/>
  <c r="BJ60" i="12" s="1"/>
  <c r="BK48" i="12"/>
  <c r="BK55" i="12" s="1"/>
  <c r="BI60" i="12"/>
  <c r="BI86" i="12"/>
  <c r="BR7" i="12"/>
  <c r="BQ15" i="12"/>
  <c r="BQ18" i="12" s="1"/>
  <c r="BS146" i="12"/>
  <c r="BS127" i="12" s="1"/>
  <c r="BI93" i="12"/>
  <c r="BI100" i="12"/>
  <c r="BI102" i="12" s="1"/>
  <c r="BI77" i="12"/>
  <c r="BU154" i="12"/>
  <c r="BU159" i="12" s="1"/>
  <c r="BU163" i="12" s="1"/>
  <c r="BU148" i="12" s="1"/>
  <c r="BU142" i="12"/>
  <c r="BK53" i="12"/>
  <c r="BK54" i="12" s="1"/>
  <c r="BL87" i="12"/>
  <c r="BL72" i="12" s="1"/>
  <c r="BK90" i="12"/>
  <c r="BK107" i="12"/>
  <c r="BK83" i="12"/>
  <c r="BK111" i="12"/>
  <c r="BK63" i="12" s="1"/>
  <c r="BK80" i="12" s="1"/>
  <c r="BK121" i="12"/>
  <c r="BK64" i="12" s="1"/>
  <c r="BK81" i="12" s="1"/>
  <c r="BK94" i="12"/>
  <c r="BK103" i="12"/>
  <c r="BK104" i="12"/>
  <c r="BK95" i="12"/>
  <c r="BK118" i="12" s="1"/>
  <c r="BK109" i="12"/>
  <c r="BK98" i="12"/>
  <c r="BJ97" i="12"/>
  <c r="BJ117" i="12"/>
  <c r="BJ120" i="12" s="1"/>
  <c r="BJ89" i="12"/>
  <c r="BJ14" i="1" s="1"/>
  <c r="BJ62" i="12"/>
  <c r="BJ79" i="12" s="1"/>
  <c r="BJ91" i="12"/>
  <c r="BJ113" i="12"/>
  <c r="BJ114" i="12" s="1"/>
  <c r="BJ116" i="12" s="1"/>
  <c r="BT145" i="12"/>
  <c r="BT144" i="12"/>
  <c r="BM124" i="12"/>
  <c r="BL131" i="12"/>
  <c r="BJ106" i="12"/>
  <c r="BL12" i="1"/>
  <c r="BL11" i="1"/>
  <c r="BL52" i="12" s="1"/>
  <c r="BK16" i="1"/>
  <c r="BK15" i="1"/>
  <c r="BO17" i="1"/>
  <c r="BL48" i="12"/>
  <c r="BL55" i="12" s="1"/>
  <c r="BW3" i="12"/>
  <c r="BV24" i="12"/>
  <c r="BV26" i="12" s="1"/>
  <c r="BV137" i="12" s="1"/>
  <c r="BV20" i="12"/>
  <c r="BV22" i="12" s="1"/>
  <c r="BV61" i="12" s="1"/>
  <c r="BV78" i="12" s="1"/>
  <c r="G58" i="12"/>
  <c r="F77" i="12"/>
  <c r="F75" i="12"/>
  <c r="G75" i="12" s="1"/>
  <c r="F89" i="12"/>
  <c r="F62" i="12"/>
  <c r="F79" i="12" s="1"/>
  <c r="BK56" i="12" l="1"/>
  <c r="BK60" i="12" s="1"/>
  <c r="BJ86" i="12"/>
  <c r="BJ73" i="12"/>
  <c r="BJ77" i="12" s="1"/>
  <c r="BJ59" i="12"/>
  <c r="BS7" i="12"/>
  <c r="BR15" i="12"/>
  <c r="BR18" i="12" s="1"/>
  <c r="BT146" i="12"/>
  <c r="BT127" i="12" s="1"/>
  <c r="BK113" i="12"/>
  <c r="BK114" i="12" s="1"/>
  <c r="BK116" i="12" s="1"/>
  <c r="BK91" i="12"/>
  <c r="BJ100" i="12"/>
  <c r="BJ102" i="12" s="1"/>
  <c r="BJ93" i="12"/>
  <c r="BK89" i="12"/>
  <c r="BK14" i="1" s="1"/>
  <c r="BK62" i="12"/>
  <c r="BK79" i="12" s="1"/>
  <c r="BL53" i="12"/>
  <c r="BL54" i="12" s="1"/>
  <c r="BL56" i="12" s="1"/>
  <c r="BL94" i="12"/>
  <c r="BL109" i="12"/>
  <c r="BL98" i="12"/>
  <c r="BL90" i="12"/>
  <c r="BL107" i="12"/>
  <c r="BM87" i="12"/>
  <c r="BM72" i="12" s="1"/>
  <c r="BL111" i="12"/>
  <c r="BL63" i="12" s="1"/>
  <c r="BL80" i="12" s="1"/>
  <c r="BL95" i="12"/>
  <c r="BL118" i="12" s="1"/>
  <c r="BL103" i="12"/>
  <c r="BL121" i="12"/>
  <c r="BL64" i="12" s="1"/>
  <c r="BL81" i="12" s="1"/>
  <c r="BL104" i="12"/>
  <c r="BL83" i="12"/>
  <c r="BU145" i="12"/>
  <c r="BU144" i="12"/>
  <c r="BK106" i="12"/>
  <c r="BK97" i="12"/>
  <c r="BK117" i="12"/>
  <c r="BK120" i="12" s="1"/>
  <c r="BV154" i="12"/>
  <c r="BV159" i="12" s="1"/>
  <c r="BV163" i="12" s="1"/>
  <c r="BV148" i="12" s="1"/>
  <c r="BV142" i="12"/>
  <c r="BM131" i="12"/>
  <c r="BN124" i="12"/>
  <c r="BM11" i="1"/>
  <c r="BM52" i="12" s="1"/>
  <c r="BM12" i="1"/>
  <c r="BL16" i="1"/>
  <c r="BL15" i="1"/>
  <c r="BP17" i="1"/>
  <c r="BX3" i="12"/>
  <c r="BW20" i="12"/>
  <c r="BW22" i="12" s="1"/>
  <c r="BW61" i="12" s="1"/>
  <c r="BW78" i="12" s="1"/>
  <c r="BW24" i="12"/>
  <c r="BW26" i="12" s="1"/>
  <c r="BW137" i="12" s="1"/>
  <c r="BM48" i="12"/>
  <c r="BM55" i="12" s="1"/>
  <c r="F83" i="12"/>
  <c r="F87" i="12" s="1"/>
  <c r="F72" i="12" s="1"/>
  <c r="F14" i="1"/>
  <c r="H75" i="12"/>
  <c r="G83" i="12"/>
  <c r="G87" i="12" s="1"/>
  <c r="G72" i="12" s="1"/>
  <c r="F66" i="12"/>
  <c r="H58" i="12"/>
  <c r="G66" i="12"/>
  <c r="BK86" i="12" l="1"/>
  <c r="BK73" i="12"/>
  <c r="BK59" i="12"/>
  <c r="BT7" i="12"/>
  <c r="BS15" i="12"/>
  <c r="BS18" i="12" s="1"/>
  <c r="BU146" i="12"/>
  <c r="BU127" i="12" s="1"/>
  <c r="BL106" i="12"/>
  <c r="BV144" i="12"/>
  <c r="BV145" i="12"/>
  <c r="BM103" i="12"/>
  <c r="BM98" i="12"/>
  <c r="BM90" i="12"/>
  <c r="BN87" i="12"/>
  <c r="BN72" i="12" s="1"/>
  <c r="BM83" i="12"/>
  <c r="BM111" i="12"/>
  <c r="BM63" i="12" s="1"/>
  <c r="BM80" i="12" s="1"/>
  <c r="BM104" i="12"/>
  <c r="BM109" i="12"/>
  <c r="BM107" i="12"/>
  <c r="BM95" i="12"/>
  <c r="BM118" i="12" s="1"/>
  <c r="BM94" i="12"/>
  <c r="BM53" i="12"/>
  <c r="BM54" i="12" s="1"/>
  <c r="BM56" i="12" s="1"/>
  <c r="BM121" i="12"/>
  <c r="BM64" i="12" s="1"/>
  <c r="BM81" i="12" s="1"/>
  <c r="BL62" i="12"/>
  <c r="BL79" i="12" s="1"/>
  <c r="BL89" i="12"/>
  <c r="BL14" i="1" s="1"/>
  <c r="BK93" i="12"/>
  <c r="BK100" i="12"/>
  <c r="BK102" i="12" s="1"/>
  <c r="BL91" i="12"/>
  <c r="BL113" i="12"/>
  <c r="BL114" i="12" s="1"/>
  <c r="BL116" i="12" s="1"/>
  <c r="BL97" i="12"/>
  <c r="BL117" i="12"/>
  <c r="BL120" i="12" s="1"/>
  <c r="BL59" i="12"/>
  <c r="BL73" i="12"/>
  <c r="BL60" i="12"/>
  <c r="BL86" i="12"/>
  <c r="BK77" i="12"/>
  <c r="BW154" i="12"/>
  <c r="BW159" i="12" s="1"/>
  <c r="BW163" i="12" s="1"/>
  <c r="BW148" i="12" s="1"/>
  <c r="BW142" i="12"/>
  <c r="BN131" i="12"/>
  <c r="BO124" i="12"/>
  <c r="BM16" i="1"/>
  <c r="BM15" i="1"/>
  <c r="BN12" i="1"/>
  <c r="BN11" i="1"/>
  <c r="BN52" i="12" s="1"/>
  <c r="BQ17" i="1"/>
  <c r="BN48" i="12"/>
  <c r="BN55" i="12" s="1"/>
  <c r="BY3" i="12"/>
  <c r="BX20" i="12"/>
  <c r="BX22" i="12" s="1"/>
  <c r="BX61" i="12" s="1"/>
  <c r="BX78" i="12" s="1"/>
  <c r="BX24" i="12"/>
  <c r="BX26" i="12" s="1"/>
  <c r="BX137" i="12" s="1"/>
  <c r="G68" i="12"/>
  <c r="G69" i="12"/>
  <c r="H66" i="12"/>
  <c r="I58" i="12"/>
  <c r="F68" i="12"/>
  <c r="F69" i="12"/>
  <c r="H83" i="12"/>
  <c r="H87" i="12" s="1"/>
  <c r="H72" i="12" s="1"/>
  <c r="I75" i="12"/>
  <c r="BU7" i="12" l="1"/>
  <c r="BT15" i="12"/>
  <c r="BT18" i="12" s="1"/>
  <c r="BV146" i="12"/>
  <c r="BV127" i="12" s="1"/>
  <c r="BM60" i="12"/>
  <c r="BM73" i="12"/>
  <c r="BM86" i="12"/>
  <c r="BM59" i="12"/>
  <c r="BM91" i="12"/>
  <c r="BM113" i="12"/>
  <c r="BM114" i="12" s="1"/>
  <c r="BM116" i="12" s="1"/>
  <c r="BW144" i="12"/>
  <c r="BW145" i="12"/>
  <c r="BL93" i="12"/>
  <c r="BL100" i="12"/>
  <c r="BL102" i="12" s="1"/>
  <c r="BM62" i="12"/>
  <c r="BM79" i="12" s="1"/>
  <c r="BM89" i="12"/>
  <c r="BM14" i="1" s="1"/>
  <c r="BL77" i="12"/>
  <c r="BM97" i="12"/>
  <c r="BM117" i="12"/>
  <c r="BM120" i="12" s="1"/>
  <c r="BN53" i="12"/>
  <c r="BN54" i="12" s="1"/>
  <c r="BN56" i="12" s="1"/>
  <c r="BN95" i="12"/>
  <c r="BN118" i="12" s="1"/>
  <c r="BN83" i="12"/>
  <c r="BN98" i="12"/>
  <c r="BN94" i="12"/>
  <c r="BN104" i="12"/>
  <c r="BN103" i="12"/>
  <c r="BN107" i="12"/>
  <c r="BN121" i="12"/>
  <c r="BN64" i="12" s="1"/>
  <c r="BN81" i="12" s="1"/>
  <c r="BO87" i="12"/>
  <c r="BO72" i="12" s="1"/>
  <c r="BN90" i="12"/>
  <c r="BN111" i="12"/>
  <c r="BN63" i="12" s="1"/>
  <c r="BN80" i="12" s="1"/>
  <c r="BN109" i="12"/>
  <c r="BM106" i="12"/>
  <c r="BO131" i="12"/>
  <c r="BP124" i="12"/>
  <c r="BX154" i="12"/>
  <c r="BX159" i="12" s="1"/>
  <c r="BX163" i="12" s="1"/>
  <c r="BX148" i="12" s="1"/>
  <c r="BX142" i="12"/>
  <c r="BO12" i="1"/>
  <c r="BO11" i="1"/>
  <c r="BO52" i="12" s="1"/>
  <c r="BN15" i="1"/>
  <c r="BN16" i="1"/>
  <c r="BR17" i="1"/>
  <c r="BO48" i="12"/>
  <c r="BO55" i="12" s="1"/>
  <c r="BY24" i="12"/>
  <c r="BY26" i="12" s="1"/>
  <c r="BY137" i="12" s="1"/>
  <c r="BZ3" i="12"/>
  <c r="BY20" i="12"/>
  <c r="BY22" i="12" s="1"/>
  <c r="BY61" i="12" s="1"/>
  <c r="BY78" i="12" s="1"/>
  <c r="F70" i="12"/>
  <c r="F51" i="12" s="1"/>
  <c r="F13" i="1" s="1"/>
  <c r="F21" i="1" s="1"/>
  <c r="F29" i="1" s="1"/>
  <c r="F30" i="1" s="1"/>
  <c r="G70" i="12"/>
  <c r="G51" i="12" s="1"/>
  <c r="G13" i="1" s="1"/>
  <c r="H69" i="12"/>
  <c r="H68" i="12"/>
  <c r="I66" i="12"/>
  <c r="J58" i="12"/>
  <c r="J75" i="12"/>
  <c r="I83" i="12"/>
  <c r="I87" i="12" s="1"/>
  <c r="I72" i="12" s="1"/>
  <c r="BV7" i="12" l="1"/>
  <c r="BU15" i="12"/>
  <c r="BU18" i="12" s="1"/>
  <c r="BW146" i="12"/>
  <c r="BW127" i="12" s="1"/>
  <c r="BN106" i="12"/>
  <c r="BM100" i="12"/>
  <c r="BM102" i="12" s="1"/>
  <c r="BM93" i="12"/>
  <c r="BY154" i="12"/>
  <c r="BY159" i="12" s="1"/>
  <c r="BY163" i="12" s="1"/>
  <c r="BY148" i="12" s="1"/>
  <c r="BY142" i="12"/>
  <c r="BN86" i="12"/>
  <c r="BN73" i="12"/>
  <c r="BN60" i="12"/>
  <c r="BN59" i="12"/>
  <c r="BO83" i="12"/>
  <c r="BO90" i="12"/>
  <c r="BO95" i="12"/>
  <c r="BO118" i="12" s="1"/>
  <c r="BO107" i="12"/>
  <c r="BO121" i="12"/>
  <c r="BO64" i="12" s="1"/>
  <c r="BO81" i="12" s="1"/>
  <c r="BO104" i="12"/>
  <c r="BO109" i="12"/>
  <c r="BO111" i="12"/>
  <c r="BO63" i="12" s="1"/>
  <c r="BO80" i="12" s="1"/>
  <c r="BO98" i="12"/>
  <c r="BO94" i="12"/>
  <c r="BP87" i="12"/>
  <c r="BP72" i="12" s="1"/>
  <c r="BO103" i="12"/>
  <c r="BO53" i="12"/>
  <c r="BO54" i="12" s="1"/>
  <c r="BO56" i="12" s="1"/>
  <c r="BM77" i="12"/>
  <c r="BX144" i="12"/>
  <c r="BX145" i="12"/>
  <c r="BN91" i="12"/>
  <c r="BN113" i="12"/>
  <c r="BN114" i="12" s="1"/>
  <c r="BN116" i="12" s="1"/>
  <c r="BN117" i="12"/>
  <c r="BN120" i="12" s="1"/>
  <c r="BN97" i="12"/>
  <c r="BP131" i="12"/>
  <c r="BQ124" i="12"/>
  <c r="BN62" i="12"/>
  <c r="BN79" i="12" s="1"/>
  <c r="BN89" i="12"/>
  <c r="BN14" i="1" s="1"/>
  <c r="BP12" i="1"/>
  <c r="BP11" i="1"/>
  <c r="BP52" i="12" s="1"/>
  <c r="BO16" i="1"/>
  <c r="BO15" i="1"/>
  <c r="BS17" i="1"/>
  <c r="CA3" i="12"/>
  <c r="BZ20" i="12"/>
  <c r="BZ22" i="12" s="1"/>
  <c r="BZ61" i="12" s="1"/>
  <c r="BZ78" i="12" s="1"/>
  <c r="BZ24" i="12"/>
  <c r="BZ26" i="12" s="1"/>
  <c r="BZ137" i="12" s="1"/>
  <c r="BP48" i="12"/>
  <c r="BP55" i="12" s="1"/>
  <c r="H70" i="12"/>
  <c r="H51" i="12" s="1"/>
  <c r="H13" i="1" s="1"/>
  <c r="J66" i="12"/>
  <c r="K58" i="12"/>
  <c r="J83" i="12"/>
  <c r="J87" i="12" s="1"/>
  <c r="J72" i="12" s="1"/>
  <c r="K75" i="12"/>
  <c r="I68" i="12"/>
  <c r="I69" i="12"/>
  <c r="F32" i="1"/>
  <c r="BW7" i="12" l="1"/>
  <c r="BV15" i="12"/>
  <c r="BV18" i="12" s="1"/>
  <c r="BO106" i="12"/>
  <c r="BX146" i="12"/>
  <c r="BX127" i="12" s="1"/>
  <c r="BN100" i="12"/>
  <c r="BN102" i="12" s="1"/>
  <c r="BN93" i="12"/>
  <c r="BP83" i="12"/>
  <c r="BP94" i="12"/>
  <c r="BQ87" i="12"/>
  <c r="BQ72" i="12" s="1"/>
  <c r="BP103" i="12"/>
  <c r="BP104" i="12"/>
  <c r="BP109" i="12"/>
  <c r="BP111" i="12"/>
  <c r="BP63" i="12" s="1"/>
  <c r="BP80" i="12" s="1"/>
  <c r="BP53" i="12"/>
  <c r="BP54" i="12" s="1"/>
  <c r="BP56" i="12" s="1"/>
  <c r="BP98" i="12"/>
  <c r="BP121" i="12"/>
  <c r="BP64" i="12" s="1"/>
  <c r="BP81" i="12" s="1"/>
  <c r="BP107" i="12"/>
  <c r="BP90" i="12"/>
  <c r="BP95" i="12"/>
  <c r="BP118" i="12" s="1"/>
  <c r="BR124" i="12"/>
  <c r="BQ131" i="12"/>
  <c r="BO60" i="12"/>
  <c r="BO86" i="12"/>
  <c r="BO73" i="12"/>
  <c r="BO59" i="12"/>
  <c r="BY145" i="12"/>
  <c r="BY144" i="12"/>
  <c r="BN77" i="12"/>
  <c r="BO117" i="12"/>
  <c r="BO120" i="12" s="1"/>
  <c r="BO97" i="12"/>
  <c r="BO62" i="12"/>
  <c r="BO79" i="12" s="1"/>
  <c r="BO89" i="12"/>
  <c r="BO14" i="1" s="1"/>
  <c r="BZ154" i="12"/>
  <c r="BZ159" i="12" s="1"/>
  <c r="BZ163" i="12" s="1"/>
  <c r="BZ148" i="12" s="1"/>
  <c r="BZ142" i="12"/>
  <c r="BO91" i="12"/>
  <c r="BO113" i="12"/>
  <c r="BO114" i="12" s="1"/>
  <c r="BO116" i="12" s="1"/>
  <c r="BQ12" i="1"/>
  <c r="BQ11" i="1"/>
  <c r="BQ52" i="12" s="1"/>
  <c r="BP15" i="1"/>
  <c r="BP16" i="1"/>
  <c r="BT17" i="1"/>
  <c r="CA24" i="12"/>
  <c r="CA26" i="12" s="1"/>
  <c r="CA137" i="12" s="1"/>
  <c r="CB3" i="12"/>
  <c r="CA20" i="12"/>
  <c r="CA22" i="12" s="1"/>
  <c r="CA61" i="12" s="1"/>
  <c r="CA78" i="12" s="1"/>
  <c r="BQ48" i="12"/>
  <c r="BQ55" i="12" s="1"/>
  <c r="H21" i="1"/>
  <c r="H29" i="1" s="1"/>
  <c r="I70" i="12"/>
  <c r="I51" i="12" s="1"/>
  <c r="I13" i="1" s="1"/>
  <c r="L75" i="12"/>
  <c r="K83" i="12"/>
  <c r="K87" i="12" s="1"/>
  <c r="K72" i="12" s="1"/>
  <c r="K66" i="12"/>
  <c r="L58" i="12"/>
  <c r="J69" i="12"/>
  <c r="J68" i="12"/>
  <c r="BX7" i="12" l="1"/>
  <c r="BW15" i="12"/>
  <c r="BW18" i="12" s="1"/>
  <c r="BY146" i="12"/>
  <c r="BY127" i="12" s="1"/>
  <c r="BP106" i="12"/>
  <c r="BP62" i="12"/>
  <c r="BP79" i="12" s="1"/>
  <c r="BP89" i="12"/>
  <c r="BP14" i="1" s="1"/>
  <c r="CA154" i="12"/>
  <c r="CA159" i="12" s="1"/>
  <c r="CA163" i="12" s="1"/>
  <c r="CA148" i="12" s="1"/>
  <c r="CA142" i="12"/>
  <c r="BP97" i="12"/>
  <c r="BP117" i="12"/>
  <c r="BP120" i="12" s="1"/>
  <c r="BR131" i="12"/>
  <c r="BS124" i="12"/>
  <c r="BP113" i="12"/>
  <c r="BP114" i="12" s="1"/>
  <c r="BP116" i="12" s="1"/>
  <c r="BP91" i="12"/>
  <c r="BZ145" i="12"/>
  <c r="BZ144" i="12"/>
  <c r="BP59" i="12"/>
  <c r="BP86" i="12"/>
  <c r="BP73" i="12"/>
  <c r="BP60" i="12"/>
  <c r="BR87" i="12"/>
  <c r="BR72" i="12" s="1"/>
  <c r="BQ90" i="12"/>
  <c r="BQ94" i="12"/>
  <c r="BQ98" i="12"/>
  <c r="BQ83" i="12"/>
  <c r="BQ103" i="12"/>
  <c r="BQ107" i="12"/>
  <c r="BQ104" i="12"/>
  <c r="BQ95" i="12"/>
  <c r="BQ118" i="12" s="1"/>
  <c r="BQ53" i="12"/>
  <c r="BQ54" i="12" s="1"/>
  <c r="BQ56" i="12" s="1"/>
  <c r="BQ109" i="12"/>
  <c r="BQ111" i="12"/>
  <c r="BQ63" i="12" s="1"/>
  <c r="BQ80" i="12" s="1"/>
  <c r="BQ121" i="12"/>
  <c r="BQ64" i="12" s="1"/>
  <c r="BQ81" i="12" s="1"/>
  <c r="BO77" i="12"/>
  <c r="BO93" i="12"/>
  <c r="BO100" i="12"/>
  <c r="BO102" i="12" s="1"/>
  <c r="BS12" i="1"/>
  <c r="BS11" i="1"/>
  <c r="BS52" i="12" s="1"/>
  <c r="BQ15" i="1"/>
  <c r="BQ16" i="1"/>
  <c r="BR11" i="1"/>
  <c r="BR52" i="12" s="1"/>
  <c r="BR12" i="1"/>
  <c r="BU17" i="1"/>
  <c r="BR48" i="12"/>
  <c r="BR55" i="12" s="1"/>
  <c r="CC3" i="12"/>
  <c r="CB20" i="12"/>
  <c r="CB22" i="12" s="1"/>
  <c r="CB61" i="12" s="1"/>
  <c r="CB78" i="12" s="1"/>
  <c r="CB24" i="12"/>
  <c r="CB26" i="12" s="1"/>
  <c r="CB137" i="12" s="1"/>
  <c r="I21" i="1"/>
  <c r="I29" i="1" s="1"/>
  <c r="J70" i="12"/>
  <c r="J51" i="12" s="1"/>
  <c r="J13" i="1" s="1"/>
  <c r="K69" i="12"/>
  <c r="K68" i="12"/>
  <c r="L66" i="12"/>
  <c r="M58" i="12"/>
  <c r="L83" i="12"/>
  <c r="L87" i="12" s="1"/>
  <c r="L72" i="12" s="1"/>
  <c r="M75" i="12"/>
  <c r="BY7" i="12" l="1"/>
  <c r="BX15" i="12"/>
  <c r="BX18" i="12" s="1"/>
  <c r="BZ146" i="12"/>
  <c r="BZ127" i="12" s="1"/>
  <c r="BQ59" i="12"/>
  <c r="BQ60" i="12"/>
  <c r="BQ86" i="12"/>
  <c r="BQ73" i="12"/>
  <c r="BT124" i="12"/>
  <c r="BS131" i="12"/>
  <c r="BQ97" i="12"/>
  <c r="BQ117" i="12"/>
  <c r="BQ120" i="12" s="1"/>
  <c r="BQ62" i="12"/>
  <c r="BQ79" i="12" s="1"/>
  <c r="BQ89" i="12"/>
  <c r="BQ14" i="1" s="1"/>
  <c r="BR53" i="12"/>
  <c r="BR54" i="12" s="1"/>
  <c r="BR56" i="12" s="1"/>
  <c r="BR111" i="12"/>
  <c r="BR63" i="12" s="1"/>
  <c r="BR80" i="12" s="1"/>
  <c r="BR95" i="12"/>
  <c r="BR118" i="12" s="1"/>
  <c r="BR103" i="12"/>
  <c r="BS103" i="12" s="1"/>
  <c r="BR107" i="12"/>
  <c r="BR94" i="12"/>
  <c r="BS94" i="12" s="1"/>
  <c r="BR121" i="12"/>
  <c r="BR64" i="12" s="1"/>
  <c r="BR81" i="12" s="1"/>
  <c r="BR90" i="12"/>
  <c r="BS90" i="12" s="1"/>
  <c r="BR104" i="12"/>
  <c r="BS104" i="12" s="1"/>
  <c r="BR109" i="12"/>
  <c r="BS109" i="12" s="1"/>
  <c r="BS87" i="12"/>
  <c r="BS72" i="12" s="1"/>
  <c r="BR83" i="12"/>
  <c r="BR98" i="12"/>
  <c r="BS98" i="12"/>
  <c r="BS53" i="12"/>
  <c r="BS54" i="12" s="1"/>
  <c r="BS83" i="12"/>
  <c r="BT87" i="12"/>
  <c r="BT72" i="12" s="1"/>
  <c r="BS111" i="12"/>
  <c r="BS63" i="12" s="1"/>
  <c r="BS80" i="12" s="1"/>
  <c r="BS107" i="12"/>
  <c r="BS121" i="12"/>
  <c r="BS64" i="12" s="1"/>
  <c r="BS81" i="12" s="1"/>
  <c r="BP93" i="12"/>
  <c r="BP100" i="12"/>
  <c r="BP102" i="12" s="1"/>
  <c r="BQ91" i="12"/>
  <c r="BQ113" i="12"/>
  <c r="BQ114" i="12" s="1"/>
  <c r="BQ116" i="12" s="1"/>
  <c r="BP77" i="12"/>
  <c r="CA145" i="12"/>
  <c r="CA144" i="12"/>
  <c r="CB154" i="12"/>
  <c r="CB159" i="12" s="1"/>
  <c r="CB163" i="12" s="1"/>
  <c r="CB148" i="12" s="1"/>
  <c r="CB142" i="12"/>
  <c r="BQ106" i="12"/>
  <c r="BS15" i="1"/>
  <c r="BS16" i="1"/>
  <c r="BT12" i="1"/>
  <c r="BT11" i="1"/>
  <c r="BT52" i="12" s="1"/>
  <c r="BR16" i="1"/>
  <c r="BR15" i="1"/>
  <c r="BV17" i="1"/>
  <c r="CC24" i="12"/>
  <c r="CC26" i="12" s="1"/>
  <c r="CC137" i="12" s="1"/>
  <c r="CC20" i="12"/>
  <c r="CC22" i="12" s="1"/>
  <c r="CC61" i="12" s="1"/>
  <c r="CC78" i="12" s="1"/>
  <c r="BS48" i="12"/>
  <c r="BS55" i="12" s="1"/>
  <c r="K70" i="12"/>
  <c r="K51" i="12" s="1"/>
  <c r="K13" i="1" s="1"/>
  <c r="J21" i="1"/>
  <c r="J29" i="1" s="1"/>
  <c r="N58" i="12"/>
  <c r="M66" i="12"/>
  <c r="L68" i="12"/>
  <c r="L69" i="12"/>
  <c r="M83" i="12"/>
  <c r="M87" i="12" s="1"/>
  <c r="M72" i="12" s="1"/>
  <c r="N75" i="12"/>
  <c r="BZ7" i="12" l="1"/>
  <c r="BY15" i="12"/>
  <c r="BY18" i="12" s="1"/>
  <c r="BS95" i="12"/>
  <c r="BS118" i="12" s="1"/>
  <c r="CA146" i="12"/>
  <c r="CA127" i="12" s="1"/>
  <c r="BS56" i="12"/>
  <c r="BS60" i="12" s="1"/>
  <c r="BR59" i="12"/>
  <c r="BR73" i="12"/>
  <c r="BR86" i="12"/>
  <c r="BR60" i="12"/>
  <c r="BS91" i="12"/>
  <c r="BS113" i="12"/>
  <c r="BS114" i="12" s="1"/>
  <c r="BS116" i="12" s="1"/>
  <c r="BU124" i="12"/>
  <c r="BT131" i="12"/>
  <c r="BQ77" i="12"/>
  <c r="CB144" i="12"/>
  <c r="CB145" i="12"/>
  <c r="BQ93" i="12"/>
  <c r="BQ100" i="12"/>
  <c r="BQ102" i="12" s="1"/>
  <c r="BR106" i="12"/>
  <c r="BS89" i="12"/>
  <c r="BS14" i="1" s="1"/>
  <c r="BS62" i="12"/>
  <c r="BS79" i="12" s="1"/>
  <c r="CC154" i="12"/>
  <c r="CC159" i="12" s="1"/>
  <c r="CC163" i="12" s="1"/>
  <c r="CC148" i="12" s="1"/>
  <c r="CC142" i="12"/>
  <c r="BR89" i="12"/>
  <c r="BR14" i="1" s="1"/>
  <c r="BR62" i="12"/>
  <c r="BR79" i="12" s="1"/>
  <c r="BS117" i="12"/>
  <c r="BR113" i="12"/>
  <c r="BR114" i="12" s="1"/>
  <c r="BR116" i="12" s="1"/>
  <c r="BR91" i="12"/>
  <c r="BR117" i="12"/>
  <c r="BR120" i="12" s="1"/>
  <c r="BR97" i="12"/>
  <c r="BT83" i="12"/>
  <c r="BU87" i="12"/>
  <c r="BU72" i="12" s="1"/>
  <c r="BT90" i="12"/>
  <c r="BT98" i="12"/>
  <c r="BT94" i="12"/>
  <c r="BT107" i="12"/>
  <c r="BT109" i="12"/>
  <c r="BT121" i="12"/>
  <c r="BT64" i="12" s="1"/>
  <c r="BT81" i="12" s="1"/>
  <c r="BT111" i="12"/>
  <c r="BT63" i="12" s="1"/>
  <c r="BT80" i="12" s="1"/>
  <c r="BT53" i="12"/>
  <c r="BT54" i="12" s="1"/>
  <c r="BT103" i="12"/>
  <c r="BT104" i="12"/>
  <c r="BS106" i="12"/>
  <c r="BU12" i="1"/>
  <c r="BU11" i="1"/>
  <c r="BU52" i="12" s="1"/>
  <c r="BT16" i="1"/>
  <c r="BT15" i="1"/>
  <c r="BW17" i="1"/>
  <c r="BT48" i="12"/>
  <c r="BT55" i="12" s="1"/>
  <c r="K21" i="1"/>
  <c r="K29" i="1" s="1"/>
  <c r="L70" i="12"/>
  <c r="L51" i="12" s="1"/>
  <c r="L13" i="1" s="1"/>
  <c r="O58" i="12"/>
  <c r="N66" i="12"/>
  <c r="M69" i="12"/>
  <c r="M68" i="12"/>
  <c r="O75" i="12"/>
  <c r="N83" i="12"/>
  <c r="N87" i="12" s="1"/>
  <c r="N72" i="12" s="1"/>
  <c r="CA7" i="12" l="1"/>
  <c r="BZ15" i="12"/>
  <c r="BZ18" i="12" s="1"/>
  <c r="CB146" i="12"/>
  <c r="CB127" i="12" s="1"/>
  <c r="BS73" i="12"/>
  <c r="BS77" i="12" s="1"/>
  <c r="BS59" i="12"/>
  <c r="BS86" i="12"/>
  <c r="BS120" i="12"/>
  <c r="BS97" i="12"/>
  <c r="BT95" i="12"/>
  <c r="BT118" i="12" s="1"/>
  <c r="BT56" i="12"/>
  <c r="BT73" i="12" s="1"/>
  <c r="BU53" i="12"/>
  <c r="BU54" i="12" s="1"/>
  <c r="BU104" i="12"/>
  <c r="BU107" i="12"/>
  <c r="BU90" i="12"/>
  <c r="BU94" i="12"/>
  <c r="BU83" i="12"/>
  <c r="BU109" i="12"/>
  <c r="BV87" i="12"/>
  <c r="BV72" i="12" s="1"/>
  <c r="BU111" i="12"/>
  <c r="BU63" i="12" s="1"/>
  <c r="BU80" i="12" s="1"/>
  <c r="BU103" i="12"/>
  <c r="BU98" i="12"/>
  <c r="BU121" i="12"/>
  <c r="BU64" i="12" s="1"/>
  <c r="BU81" i="12" s="1"/>
  <c r="BT117" i="12"/>
  <c r="BT89" i="12"/>
  <c r="BT14" i="1" s="1"/>
  <c r="BT62" i="12"/>
  <c r="BT79" i="12" s="1"/>
  <c r="CC145" i="12"/>
  <c r="CC144" i="12"/>
  <c r="BR100" i="12"/>
  <c r="BR102" i="12" s="1"/>
  <c r="BR93" i="12"/>
  <c r="BT91" i="12"/>
  <c r="BT113" i="12"/>
  <c r="BT114" i="12" s="1"/>
  <c r="BT116" i="12" s="1"/>
  <c r="BV124" i="12"/>
  <c r="BU131" i="12"/>
  <c r="BR77" i="12"/>
  <c r="BS93" i="12"/>
  <c r="BS100" i="12"/>
  <c r="BS102" i="12" s="1"/>
  <c r="BT106" i="12"/>
  <c r="BU15" i="1"/>
  <c r="BU16" i="1"/>
  <c r="BV12" i="1"/>
  <c r="BV11" i="1"/>
  <c r="BV52" i="12" s="1"/>
  <c r="BX17" i="1"/>
  <c r="BU48" i="12"/>
  <c r="BU55" i="12" s="1"/>
  <c r="M70" i="12"/>
  <c r="M51" i="12" s="1"/>
  <c r="M13" i="1" s="1"/>
  <c r="L21" i="1"/>
  <c r="L29" i="1" s="1"/>
  <c r="P75" i="12"/>
  <c r="O83" i="12"/>
  <c r="O87" i="12" s="1"/>
  <c r="O72" i="12" s="1"/>
  <c r="N68" i="12"/>
  <c r="N69" i="12"/>
  <c r="P58" i="12"/>
  <c r="O66" i="12"/>
  <c r="CB7" i="12" l="1"/>
  <c r="CA15" i="12"/>
  <c r="CA18" i="12" s="1"/>
  <c r="BT97" i="12"/>
  <c r="BU95" i="12"/>
  <c r="BU118" i="12" s="1"/>
  <c r="BT59" i="12"/>
  <c r="BT86" i="12"/>
  <c r="BT120" i="12"/>
  <c r="BT60" i="12"/>
  <c r="CC146" i="12"/>
  <c r="CC127" i="12" s="1"/>
  <c r="BU106" i="12"/>
  <c r="BT93" i="12"/>
  <c r="BT100" i="12"/>
  <c r="BT102" i="12" s="1"/>
  <c r="BU117" i="12"/>
  <c r="BW124" i="12"/>
  <c r="BV131" i="12"/>
  <c r="BU91" i="12"/>
  <c r="BU113" i="12"/>
  <c r="BU114" i="12" s="1"/>
  <c r="BU116" i="12" s="1"/>
  <c r="BU56" i="12"/>
  <c r="BW87" i="12"/>
  <c r="BW72" i="12" s="1"/>
  <c r="BV53" i="12"/>
  <c r="BV54" i="12" s="1"/>
  <c r="BV94" i="12"/>
  <c r="BV104" i="12"/>
  <c r="BV103" i="12"/>
  <c r="BV107" i="12"/>
  <c r="BV121" i="12"/>
  <c r="BV64" i="12" s="1"/>
  <c r="BV81" i="12" s="1"/>
  <c r="BV90" i="12"/>
  <c r="BV98" i="12"/>
  <c r="BV111" i="12"/>
  <c r="BV63" i="12" s="1"/>
  <c r="BV80" i="12" s="1"/>
  <c r="BV83" i="12"/>
  <c r="BV109" i="12"/>
  <c r="BT77" i="12"/>
  <c r="BU62" i="12"/>
  <c r="BU79" i="12" s="1"/>
  <c r="BU89" i="12"/>
  <c r="BU14" i="1" s="1"/>
  <c r="BW11" i="1"/>
  <c r="BW52" i="12" s="1"/>
  <c r="BW12" i="1"/>
  <c r="BV15" i="1"/>
  <c r="BV16" i="1"/>
  <c r="BY17" i="1"/>
  <c r="BV48" i="12"/>
  <c r="BV55" i="12" s="1"/>
  <c r="M21" i="1"/>
  <c r="M29" i="1" s="1"/>
  <c r="N70" i="12"/>
  <c r="N51" i="12" s="1"/>
  <c r="N13" i="1" s="1"/>
  <c r="P66" i="12"/>
  <c r="Q58" i="12"/>
  <c r="O68" i="12"/>
  <c r="O69" i="12"/>
  <c r="P83" i="12"/>
  <c r="P87" i="12" s="1"/>
  <c r="P72" i="12" s="1"/>
  <c r="Q75" i="12"/>
  <c r="CC7" i="12" l="1"/>
  <c r="CC15" i="12" s="1"/>
  <c r="CC18" i="12" s="1"/>
  <c r="CB15" i="12"/>
  <c r="CB18" i="12" s="1"/>
  <c r="BU120" i="12"/>
  <c r="BU97" i="12"/>
  <c r="BV95" i="12"/>
  <c r="BV118" i="12" s="1"/>
  <c r="BV56" i="12"/>
  <c r="BV60" i="12" s="1"/>
  <c r="BV106" i="12"/>
  <c r="BU86" i="12"/>
  <c r="BU59" i="12"/>
  <c r="BU73" i="12"/>
  <c r="BU60" i="12"/>
  <c r="BV91" i="12"/>
  <c r="BV113" i="12"/>
  <c r="BV114" i="12" s="1"/>
  <c r="BV116" i="12" s="1"/>
  <c r="BU93" i="12"/>
  <c r="BU100" i="12"/>
  <c r="BU102" i="12" s="1"/>
  <c r="BV117" i="12"/>
  <c r="BV62" i="12"/>
  <c r="BV79" i="12" s="1"/>
  <c r="BV89" i="12"/>
  <c r="BV14" i="1" s="1"/>
  <c r="BX124" i="12"/>
  <c r="BW131" i="12"/>
  <c r="BW53" i="12"/>
  <c r="BW54" i="12" s="1"/>
  <c r="BX87" i="12"/>
  <c r="BX72" i="12" s="1"/>
  <c r="BW90" i="12"/>
  <c r="BW98" i="12"/>
  <c r="BW83" i="12"/>
  <c r="BW94" i="12"/>
  <c r="BW111" i="12"/>
  <c r="BW63" i="12" s="1"/>
  <c r="BW80" i="12" s="1"/>
  <c r="BW121" i="12"/>
  <c r="BW64" i="12" s="1"/>
  <c r="BW81" i="12" s="1"/>
  <c r="BW107" i="12"/>
  <c r="BW103" i="12"/>
  <c r="BW104" i="12"/>
  <c r="BW109" i="12"/>
  <c r="BW15" i="1"/>
  <c r="BW16" i="1"/>
  <c r="BX12" i="1"/>
  <c r="BX11" i="1"/>
  <c r="BX52" i="12" s="1"/>
  <c r="BZ17" i="1"/>
  <c r="BW48" i="12"/>
  <c r="BW55" i="12" s="1"/>
  <c r="N21" i="1"/>
  <c r="N29" i="1" s="1"/>
  <c r="O70" i="12"/>
  <c r="O51" i="12" s="1"/>
  <c r="O13" i="1" s="1"/>
  <c r="P69" i="12"/>
  <c r="P68" i="12"/>
  <c r="Q66" i="12"/>
  <c r="R58" i="12"/>
  <c r="R75" i="12"/>
  <c r="Q83" i="12"/>
  <c r="Q87" i="12" s="1"/>
  <c r="Q72" i="12" s="1"/>
  <c r="BW95" i="12" l="1"/>
  <c r="BW118" i="12" s="1"/>
  <c r="BV120" i="12"/>
  <c r="BV97" i="12"/>
  <c r="BV59" i="12"/>
  <c r="BV86" i="12"/>
  <c r="BV73" i="12"/>
  <c r="BV77" i="12" s="1"/>
  <c r="BW56" i="12"/>
  <c r="BW106" i="12"/>
  <c r="BX131" i="12"/>
  <c r="BY124" i="12"/>
  <c r="BX109" i="12"/>
  <c r="BX83" i="12"/>
  <c r="BX53" i="12"/>
  <c r="BX54" i="12" s="1"/>
  <c r="BY87" i="12"/>
  <c r="BY72" i="12" s="1"/>
  <c r="BX103" i="12"/>
  <c r="BX98" i="12"/>
  <c r="BX94" i="12"/>
  <c r="BX107" i="12"/>
  <c r="BX90" i="12"/>
  <c r="BX111" i="12"/>
  <c r="BX63" i="12" s="1"/>
  <c r="BX80" i="12" s="1"/>
  <c r="BX121" i="12"/>
  <c r="BX64" i="12" s="1"/>
  <c r="BX81" i="12" s="1"/>
  <c r="BX104" i="12"/>
  <c r="BW117" i="12"/>
  <c r="BV93" i="12"/>
  <c r="BV100" i="12"/>
  <c r="BV102" i="12" s="1"/>
  <c r="BW62" i="12"/>
  <c r="BW79" i="12" s="1"/>
  <c r="BW89" i="12"/>
  <c r="BW14" i="1" s="1"/>
  <c r="BW91" i="12"/>
  <c r="BW113" i="12"/>
  <c r="BW114" i="12" s="1"/>
  <c r="BW116" i="12" s="1"/>
  <c r="BU77" i="12"/>
  <c r="BX15" i="1"/>
  <c r="BX16" i="1"/>
  <c r="BY11" i="1"/>
  <c r="BY52" i="12" s="1"/>
  <c r="BY12" i="1"/>
  <c r="CA17" i="1"/>
  <c r="BX48" i="12"/>
  <c r="BX55" i="12" s="1"/>
  <c r="P70" i="12"/>
  <c r="P51" i="12" s="1"/>
  <c r="P13" i="1" s="1"/>
  <c r="O21" i="1"/>
  <c r="O29" i="1" s="1"/>
  <c r="Q68" i="12"/>
  <c r="Q69" i="12"/>
  <c r="R83" i="12"/>
  <c r="R87" i="12" s="1"/>
  <c r="R72" i="12" s="1"/>
  <c r="S75" i="12"/>
  <c r="R66" i="12"/>
  <c r="S58" i="12"/>
  <c r="BW120" i="12" l="1"/>
  <c r="BW97" i="12"/>
  <c r="BX95" i="12"/>
  <c r="BX118" i="12" s="1"/>
  <c r="BW59" i="12"/>
  <c r="BW86" i="12"/>
  <c r="BX56" i="12"/>
  <c r="BX86" i="12" s="1"/>
  <c r="BW60" i="12"/>
  <c r="BW73" i="12"/>
  <c r="BW77" i="12" s="1"/>
  <c r="BW93" i="12"/>
  <c r="BW100" i="12"/>
  <c r="BW102" i="12" s="1"/>
  <c r="BX91" i="12"/>
  <c r="BX113" i="12"/>
  <c r="BX114" i="12" s="1"/>
  <c r="BX116" i="12" s="1"/>
  <c r="BX117" i="12"/>
  <c r="BX62" i="12"/>
  <c r="BX79" i="12" s="1"/>
  <c r="BX89" i="12"/>
  <c r="BX14" i="1" s="1"/>
  <c r="BX106" i="12"/>
  <c r="BY53" i="12"/>
  <c r="BY54" i="12" s="1"/>
  <c r="BY103" i="12"/>
  <c r="BZ87" i="12"/>
  <c r="BZ72" i="12" s="1"/>
  <c r="BY83" i="12"/>
  <c r="BY104" i="12"/>
  <c r="BY98" i="12"/>
  <c r="BY95" i="12"/>
  <c r="BY118" i="12" s="1"/>
  <c r="BY121" i="12"/>
  <c r="BY64" i="12" s="1"/>
  <c r="BY81" i="12" s="1"/>
  <c r="BY90" i="12"/>
  <c r="BY109" i="12"/>
  <c r="BY107" i="12"/>
  <c r="BY94" i="12"/>
  <c r="BY111" i="12"/>
  <c r="BY63" i="12" s="1"/>
  <c r="BY80" i="12" s="1"/>
  <c r="BZ124" i="12"/>
  <c r="BY131" i="12"/>
  <c r="BZ11" i="1"/>
  <c r="BZ52" i="12" s="1"/>
  <c r="BZ12" i="1"/>
  <c r="BY15" i="1"/>
  <c r="BY16" i="1"/>
  <c r="CB17" i="1"/>
  <c r="BY48" i="12"/>
  <c r="BY55" i="12" s="1"/>
  <c r="P21" i="1"/>
  <c r="P29" i="1" s="1"/>
  <c r="Q70" i="12"/>
  <c r="Q51" i="12" s="1"/>
  <c r="Q13" i="1" s="1"/>
  <c r="Q21" i="1" s="1"/>
  <c r="Q29" i="1" s="1"/>
  <c r="R69" i="12"/>
  <c r="R68" i="12"/>
  <c r="S83" i="12"/>
  <c r="S87" i="12" s="1"/>
  <c r="S72" i="12" s="1"/>
  <c r="T75" i="12"/>
  <c r="S66" i="12"/>
  <c r="T58" i="12"/>
  <c r="BX73" i="12" l="1"/>
  <c r="BX77" i="12" s="1"/>
  <c r="BX60" i="12"/>
  <c r="BX120" i="12"/>
  <c r="BX97" i="12"/>
  <c r="BX59" i="12"/>
  <c r="BY106" i="12"/>
  <c r="BY56" i="12"/>
  <c r="BY60" i="12" s="1"/>
  <c r="BY113" i="12"/>
  <c r="BY114" i="12" s="1"/>
  <c r="BY116" i="12" s="1"/>
  <c r="BY91" i="12"/>
  <c r="BX93" i="12"/>
  <c r="BX100" i="12"/>
  <c r="BX102" i="12" s="1"/>
  <c r="BZ53" i="12"/>
  <c r="BZ54" i="12" s="1"/>
  <c r="BZ95" i="12"/>
  <c r="BZ118" i="12" s="1"/>
  <c r="CA87" i="12"/>
  <c r="CA72" i="12" s="1"/>
  <c r="BZ90" i="12"/>
  <c r="BZ98" i="12"/>
  <c r="BZ94" i="12"/>
  <c r="BZ107" i="12"/>
  <c r="BZ104" i="12"/>
  <c r="BZ103" i="12"/>
  <c r="BZ111" i="12"/>
  <c r="BZ63" i="12" s="1"/>
  <c r="BZ80" i="12" s="1"/>
  <c r="BZ83" i="12"/>
  <c r="BZ109" i="12"/>
  <c r="BZ121" i="12"/>
  <c r="BZ64" i="12" s="1"/>
  <c r="BZ81" i="12" s="1"/>
  <c r="BY97" i="12"/>
  <c r="BY117" i="12"/>
  <c r="BY120" i="12" s="1"/>
  <c r="BZ131" i="12"/>
  <c r="CA124" i="12"/>
  <c r="BY62" i="12"/>
  <c r="BY79" i="12" s="1"/>
  <c r="BY89" i="12"/>
  <c r="BY14" i="1" s="1"/>
  <c r="BZ15" i="1"/>
  <c r="BZ16" i="1"/>
  <c r="CA11" i="1"/>
  <c r="CA52" i="12" s="1"/>
  <c r="CA12" i="1"/>
  <c r="CC17" i="1"/>
  <c r="BZ48" i="12"/>
  <c r="BZ55" i="12" s="1"/>
  <c r="R70" i="12"/>
  <c r="R51" i="12" s="1"/>
  <c r="R13" i="1" s="1"/>
  <c r="R21" i="1" s="1"/>
  <c r="R29" i="1" s="1"/>
  <c r="S69" i="12"/>
  <c r="S68" i="12"/>
  <c r="U75" i="12"/>
  <c r="T83" i="12"/>
  <c r="T87" i="12" s="1"/>
  <c r="T72" i="12" s="1"/>
  <c r="T66" i="12"/>
  <c r="U58" i="12"/>
  <c r="BY59" i="12" l="1"/>
  <c r="BY73" i="12"/>
  <c r="BY77" i="12" s="1"/>
  <c r="BY86" i="12"/>
  <c r="BZ106" i="12"/>
  <c r="BY100" i="12"/>
  <c r="BY102" i="12" s="1"/>
  <c r="BY93" i="12"/>
  <c r="BZ97" i="12"/>
  <c r="BZ117" i="12"/>
  <c r="BZ120" i="12" s="1"/>
  <c r="CA131" i="12"/>
  <c r="CB124" i="12"/>
  <c r="BZ56" i="12"/>
  <c r="BZ62" i="12"/>
  <c r="BZ79" i="12" s="1"/>
  <c r="BZ89" i="12"/>
  <c r="BZ14" i="1" s="1"/>
  <c r="BZ91" i="12"/>
  <c r="BZ113" i="12"/>
  <c r="BZ114" i="12" s="1"/>
  <c r="BZ116" i="12" s="1"/>
  <c r="CA83" i="12"/>
  <c r="CA53" i="12"/>
  <c r="CA54" i="12" s="1"/>
  <c r="CA94" i="12"/>
  <c r="CA107" i="12"/>
  <c r="CA121" i="12"/>
  <c r="CA64" i="12" s="1"/>
  <c r="CA81" i="12" s="1"/>
  <c r="CB87" i="12"/>
  <c r="CB72" i="12" s="1"/>
  <c r="CA98" i="12"/>
  <c r="CA95" i="12"/>
  <c r="CA118" i="12" s="1"/>
  <c r="CA104" i="12"/>
  <c r="CA90" i="12"/>
  <c r="CA111" i="12"/>
  <c r="CA63" i="12" s="1"/>
  <c r="CA80" i="12" s="1"/>
  <c r="CA109" i="12"/>
  <c r="CA103" i="12"/>
  <c r="CB11" i="1"/>
  <c r="CB52" i="12" s="1"/>
  <c r="CB12" i="1"/>
  <c r="CA15" i="1"/>
  <c r="CA16" i="1"/>
  <c r="CA48" i="12"/>
  <c r="CA55" i="12" s="1"/>
  <c r="S70" i="12"/>
  <c r="S51" i="12" s="1"/>
  <c r="S13" i="1" s="1"/>
  <c r="S21" i="1" s="1"/>
  <c r="S29" i="1" s="1"/>
  <c r="T69" i="12"/>
  <c r="T68" i="12"/>
  <c r="V75" i="12"/>
  <c r="U83" i="12"/>
  <c r="U87" i="12" s="1"/>
  <c r="U72" i="12" s="1"/>
  <c r="U66" i="12"/>
  <c r="V58" i="12"/>
  <c r="CA56" i="12" l="1"/>
  <c r="CA60" i="12" s="1"/>
  <c r="CA113" i="12"/>
  <c r="CA114" i="12" s="1"/>
  <c r="CA116" i="12" s="1"/>
  <c r="CA91" i="12"/>
  <c r="BZ86" i="12"/>
  <c r="BZ60" i="12"/>
  <c r="BZ59" i="12"/>
  <c r="BZ73" i="12"/>
  <c r="CB104" i="12"/>
  <c r="CB111" i="12"/>
  <c r="CB63" i="12" s="1"/>
  <c r="CB80" i="12" s="1"/>
  <c r="CB94" i="12"/>
  <c r="CB107" i="12"/>
  <c r="CB83" i="12"/>
  <c r="CB95" i="12"/>
  <c r="CB118" i="12" s="1"/>
  <c r="CC87" i="12"/>
  <c r="CC72" i="12" s="1"/>
  <c r="CB103" i="12"/>
  <c r="CB53" i="12"/>
  <c r="CB54" i="12" s="1"/>
  <c r="CB121" i="12"/>
  <c r="CB64" i="12" s="1"/>
  <c r="CB81" i="12" s="1"/>
  <c r="CB90" i="12"/>
  <c r="CB109" i="12"/>
  <c r="CB98" i="12"/>
  <c r="CA62" i="12"/>
  <c r="CA79" i="12" s="1"/>
  <c r="CA89" i="12"/>
  <c r="CA14" i="1" s="1"/>
  <c r="CC124" i="12"/>
  <c r="CC131" i="12" s="1"/>
  <c r="CB131" i="12"/>
  <c r="BZ100" i="12"/>
  <c r="BZ102" i="12" s="1"/>
  <c r="BZ93" i="12"/>
  <c r="CA117" i="12"/>
  <c r="CA120" i="12" s="1"/>
  <c r="CA97" i="12"/>
  <c r="CA106" i="12"/>
  <c r="CB15" i="1"/>
  <c r="CB16" i="1"/>
  <c r="CC12" i="1"/>
  <c r="CC11" i="1"/>
  <c r="CC52" i="12" s="1"/>
  <c r="CB48" i="12"/>
  <c r="CB55" i="12" s="1"/>
  <c r="T70" i="12"/>
  <c r="T51" i="12" s="1"/>
  <c r="T13" i="1" s="1"/>
  <c r="U69" i="12"/>
  <c r="U68" i="12"/>
  <c r="V83" i="12"/>
  <c r="V87" i="12" s="1"/>
  <c r="V72" i="12" s="1"/>
  <c r="W75" i="12"/>
  <c r="W58" i="12"/>
  <c r="V66" i="12"/>
  <c r="CA86" i="12" l="1"/>
  <c r="CA73" i="12"/>
  <c r="CA77" i="12" s="1"/>
  <c r="CA59" i="12"/>
  <c r="CC90" i="12"/>
  <c r="CC94" i="12"/>
  <c r="CC98" i="12"/>
  <c r="CC95" i="12"/>
  <c r="CC118" i="12" s="1"/>
  <c r="CC53" i="12"/>
  <c r="CC54" i="12" s="1"/>
  <c r="CC103" i="12"/>
  <c r="CC104" i="12"/>
  <c r="CC109" i="12"/>
  <c r="CC111" i="12"/>
  <c r="CC63" i="12" s="1"/>
  <c r="CC80" i="12" s="1"/>
  <c r="CC83" i="12"/>
  <c r="CC107" i="12"/>
  <c r="CC121" i="12"/>
  <c r="CC64" i="12" s="1"/>
  <c r="CC81" i="12" s="1"/>
  <c r="CB97" i="12"/>
  <c r="CB117" i="12"/>
  <c r="CB120" i="12" s="1"/>
  <c r="CB113" i="12"/>
  <c r="CB114" i="12" s="1"/>
  <c r="CB116" i="12" s="1"/>
  <c r="CB91" i="12"/>
  <c r="BZ77" i="12"/>
  <c r="CA100" i="12"/>
  <c r="CA102" i="12" s="1"/>
  <c r="CA93" i="12"/>
  <c r="CB89" i="12"/>
  <c r="CB14" i="1" s="1"/>
  <c r="CB62" i="12"/>
  <c r="CB79" i="12" s="1"/>
  <c r="CB56" i="12"/>
  <c r="CB106" i="12"/>
  <c r="CD11" i="1"/>
  <c r="CD12" i="1"/>
  <c r="CC15" i="1"/>
  <c r="CC16" i="1"/>
  <c r="CC48" i="12"/>
  <c r="CC55" i="12" s="1"/>
  <c r="X75" i="12"/>
  <c r="W83" i="12"/>
  <c r="W87" i="12" s="1"/>
  <c r="W72" i="12" s="1"/>
  <c r="T21" i="1"/>
  <c r="T29" i="1" s="1"/>
  <c r="U70" i="12"/>
  <c r="U51" i="12" s="1"/>
  <c r="U13" i="1" s="1"/>
  <c r="X58" i="12"/>
  <c r="W66" i="12"/>
  <c r="V69" i="12"/>
  <c r="V68" i="12"/>
  <c r="CB100" i="12" l="1"/>
  <c r="CB102" i="12" s="1"/>
  <c r="CB93" i="12"/>
  <c r="CC62" i="12"/>
  <c r="CC79" i="12" s="1"/>
  <c r="CC89" i="12"/>
  <c r="CC14" i="1" s="1"/>
  <c r="CC56" i="12"/>
  <c r="CC106" i="12"/>
  <c r="CC97" i="12"/>
  <c r="CC117" i="12"/>
  <c r="CC120" i="12" s="1"/>
  <c r="CB73" i="12"/>
  <c r="CB86" i="12"/>
  <c r="CB59" i="12"/>
  <c r="CB60" i="12"/>
  <c r="CC113" i="12"/>
  <c r="CC114" i="12" s="1"/>
  <c r="CC116" i="12" s="1"/>
  <c r="CC91" i="12"/>
  <c r="CD16" i="1"/>
  <c r="CD15" i="1"/>
  <c r="CE11" i="1"/>
  <c r="CE12" i="1"/>
  <c r="Y75" i="12"/>
  <c r="X83" i="12"/>
  <c r="X87" i="12" s="1"/>
  <c r="X72" i="12" s="1"/>
  <c r="V70" i="12"/>
  <c r="V51" i="12" s="1"/>
  <c r="V13" i="1" s="1"/>
  <c r="V21" i="1" s="1"/>
  <c r="V29" i="1" s="1"/>
  <c r="U21" i="1"/>
  <c r="U29" i="1" s="1"/>
  <c r="W68" i="12"/>
  <c r="W69" i="12"/>
  <c r="Y58" i="12"/>
  <c r="X66" i="12"/>
  <c r="CD21" i="1" l="1"/>
  <c r="CD29" i="1" s="1"/>
  <c r="CC100" i="12"/>
  <c r="CC102" i="12" s="1"/>
  <c r="CC93" i="12"/>
  <c r="CB77" i="12"/>
  <c r="CC73" i="12"/>
  <c r="CC86" i="12"/>
  <c r="CC59" i="12"/>
  <c r="CC60" i="12"/>
  <c r="CE15" i="1"/>
  <c r="CE16" i="1"/>
  <c r="Z75" i="12"/>
  <c r="Y83" i="12"/>
  <c r="Y87" i="12" s="1"/>
  <c r="Y72" i="12" s="1"/>
  <c r="W70" i="12"/>
  <c r="W51" i="12" s="1"/>
  <c r="W13" i="1" s="1"/>
  <c r="W21" i="1" s="1"/>
  <c r="W29" i="1" s="1"/>
  <c r="X68" i="12"/>
  <c r="X69" i="12"/>
  <c r="Y66" i="12"/>
  <c r="Z58" i="12"/>
  <c r="CE21" i="1" l="1"/>
  <c r="CE29" i="1" s="1"/>
  <c r="CC77" i="12"/>
  <c r="AA75" i="12"/>
  <c r="Z83" i="12"/>
  <c r="Z87" i="12" s="1"/>
  <c r="Z72" i="12" s="1"/>
  <c r="X70" i="12"/>
  <c r="X51" i="12" s="1"/>
  <c r="X13" i="1" s="1"/>
  <c r="X21" i="1" s="1"/>
  <c r="X29" i="1" s="1"/>
  <c r="Y69" i="12"/>
  <c r="Y68" i="12"/>
  <c r="Z66" i="12"/>
  <c r="AA58" i="12"/>
  <c r="AB75" i="12" l="1"/>
  <c r="AA83" i="12"/>
  <c r="AA87" i="12" s="1"/>
  <c r="AA72" i="12" s="1"/>
  <c r="Y70" i="12"/>
  <c r="Y51" i="12" s="1"/>
  <c r="Y13" i="1" s="1"/>
  <c r="Y21" i="1" s="1"/>
  <c r="Y29" i="1" s="1"/>
  <c r="AA66" i="12"/>
  <c r="AB58" i="12"/>
  <c r="Z69" i="12"/>
  <c r="Z68" i="12"/>
  <c r="AC75" i="12" l="1"/>
  <c r="AB83" i="12"/>
  <c r="AB87" i="12" s="1"/>
  <c r="AB72" i="12" s="1"/>
  <c r="Z70" i="12"/>
  <c r="Z51" i="12" s="1"/>
  <c r="Z13" i="1" s="1"/>
  <c r="Z21" i="1" s="1"/>
  <c r="Z29" i="1" s="1"/>
  <c r="AB66" i="12"/>
  <c r="AC58" i="12"/>
  <c r="AA68" i="12"/>
  <c r="AA69" i="12"/>
  <c r="AD75" i="12" l="1"/>
  <c r="AC83" i="12"/>
  <c r="AC87" i="12" s="1"/>
  <c r="AC72" i="12" s="1"/>
  <c r="AA70" i="12"/>
  <c r="AA51" i="12" s="1"/>
  <c r="AA13" i="1" s="1"/>
  <c r="AA21" i="1" s="1"/>
  <c r="AA29" i="1" s="1"/>
  <c r="AC66" i="12"/>
  <c r="AD58" i="12"/>
  <c r="AB68" i="12"/>
  <c r="AB69" i="12"/>
  <c r="AE75" i="12" l="1"/>
  <c r="AD83" i="12"/>
  <c r="AD87" i="12" s="1"/>
  <c r="AD72" i="12" s="1"/>
  <c r="AB70" i="12"/>
  <c r="AB51" i="12" s="1"/>
  <c r="AB13" i="1" s="1"/>
  <c r="AB21" i="1" s="1"/>
  <c r="AB29" i="1" s="1"/>
  <c r="AD66" i="12"/>
  <c r="AE58" i="12"/>
  <c r="AC68" i="12"/>
  <c r="AC69" i="12"/>
  <c r="AF75" i="12" l="1"/>
  <c r="AE83" i="12"/>
  <c r="AE87" i="12" s="1"/>
  <c r="AE72" i="12" s="1"/>
  <c r="AC70" i="12"/>
  <c r="AC51" i="12" s="1"/>
  <c r="AC13" i="1" s="1"/>
  <c r="AC21" i="1" s="1"/>
  <c r="AC29" i="1" s="1"/>
  <c r="AE66" i="12"/>
  <c r="AF58" i="12"/>
  <c r="AD69" i="12"/>
  <c r="AD68" i="12"/>
  <c r="AG75" i="12" l="1"/>
  <c r="AF83" i="12"/>
  <c r="AF87" i="12" s="1"/>
  <c r="AF72" i="12" s="1"/>
  <c r="AD70" i="12"/>
  <c r="AD51" i="12" s="1"/>
  <c r="AD13" i="1" s="1"/>
  <c r="AD21" i="1" s="1"/>
  <c r="AD29" i="1" s="1"/>
  <c r="AF66" i="12"/>
  <c r="AG58" i="12"/>
  <c r="AE69" i="12"/>
  <c r="AE68" i="12"/>
  <c r="AH75" i="12" l="1"/>
  <c r="AG83" i="12"/>
  <c r="AG87" i="12" s="1"/>
  <c r="AG72" i="12" s="1"/>
  <c r="AE70" i="12"/>
  <c r="AE51" i="12" s="1"/>
  <c r="AE13" i="1" s="1"/>
  <c r="AE21" i="1" s="1"/>
  <c r="AE29" i="1" s="1"/>
  <c r="AG66" i="12"/>
  <c r="AH58" i="12"/>
  <c r="AF68" i="12"/>
  <c r="AF69" i="12"/>
  <c r="AI75" i="12" l="1"/>
  <c r="AH83" i="12"/>
  <c r="AH87" i="12" s="1"/>
  <c r="AH72" i="12" s="1"/>
  <c r="AF70" i="12"/>
  <c r="AF51" i="12" s="1"/>
  <c r="AF13" i="1" s="1"/>
  <c r="AF21" i="1" s="1"/>
  <c r="AF29" i="1" s="1"/>
  <c r="AH66" i="12"/>
  <c r="AI58" i="12"/>
  <c r="AG69" i="12"/>
  <c r="AG68" i="12"/>
  <c r="AJ75" i="12" l="1"/>
  <c r="AI83" i="12"/>
  <c r="AI87" i="12" s="1"/>
  <c r="AI72" i="12" s="1"/>
  <c r="AG70" i="12"/>
  <c r="AG51" i="12" s="1"/>
  <c r="AG13" i="1" s="1"/>
  <c r="AG21" i="1" s="1"/>
  <c r="AG29" i="1" s="1"/>
  <c r="AI66" i="12"/>
  <c r="AJ58" i="12"/>
  <c r="AH68" i="12"/>
  <c r="AH69" i="12"/>
  <c r="AK75" i="12" l="1"/>
  <c r="AJ83" i="12"/>
  <c r="AJ87" i="12" s="1"/>
  <c r="AJ72" i="12" s="1"/>
  <c r="AH70" i="12"/>
  <c r="AH51" i="12" s="1"/>
  <c r="AH13" i="1" s="1"/>
  <c r="AH21" i="1" s="1"/>
  <c r="AH29" i="1" s="1"/>
  <c r="AJ66" i="12"/>
  <c r="AK58" i="12"/>
  <c r="AI68" i="12"/>
  <c r="AI69" i="12"/>
  <c r="AL75" i="12" l="1"/>
  <c r="AK83" i="12"/>
  <c r="AK87" i="12" s="1"/>
  <c r="AK72" i="12" s="1"/>
  <c r="AI70" i="12"/>
  <c r="AI51" i="12" s="1"/>
  <c r="AI13" i="1" s="1"/>
  <c r="AI21" i="1" s="1"/>
  <c r="AI29" i="1" s="1"/>
  <c r="AK66" i="12"/>
  <c r="AL58" i="12"/>
  <c r="AJ69" i="12"/>
  <c r="AJ68" i="12"/>
  <c r="AM75" i="12" l="1"/>
  <c r="AL83" i="12"/>
  <c r="AL87" i="12" s="1"/>
  <c r="AL72" i="12" s="1"/>
  <c r="AJ70" i="12"/>
  <c r="AJ51" i="12" s="1"/>
  <c r="AJ13" i="1" s="1"/>
  <c r="AJ21" i="1" s="1"/>
  <c r="AJ29" i="1" s="1"/>
  <c r="AL66" i="12"/>
  <c r="AM58" i="12"/>
  <c r="AK68" i="12"/>
  <c r="AK69" i="12"/>
  <c r="AN75" i="12" l="1"/>
  <c r="AM83" i="12"/>
  <c r="AM87" i="12" s="1"/>
  <c r="AM72" i="12" s="1"/>
  <c r="AK70" i="12"/>
  <c r="AK51" i="12" s="1"/>
  <c r="AK13" i="1" s="1"/>
  <c r="AK21" i="1" s="1"/>
  <c r="AK29" i="1" s="1"/>
  <c r="AM66" i="12"/>
  <c r="AN58" i="12"/>
  <c r="AL68" i="12"/>
  <c r="AL69" i="12"/>
  <c r="AO75" i="12" l="1"/>
  <c r="AN83" i="12"/>
  <c r="AN87" i="12" s="1"/>
  <c r="AN72" i="12" s="1"/>
  <c r="AL70" i="12"/>
  <c r="AL51" i="12" s="1"/>
  <c r="AL13" i="1" s="1"/>
  <c r="AL21" i="1" s="1"/>
  <c r="AL29" i="1" s="1"/>
  <c r="AN66" i="12"/>
  <c r="AO58" i="12"/>
  <c r="AM69" i="12"/>
  <c r="AM68" i="12"/>
  <c r="AP75" i="12" l="1"/>
  <c r="AO83" i="12"/>
  <c r="AO87" i="12" s="1"/>
  <c r="AO72" i="12" s="1"/>
  <c r="AM70" i="12"/>
  <c r="AM51" i="12" s="1"/>
  <c r="AM13" i="1" s="1"/>
  <c r="AM21" i="1" s="1"/>
  <c r="AM29" i="1" s="1"/>
  <c r="AO66" i="12"/>
  <c r="AP58" i="12"/>
  <c r="AN68" i="12"/>
  <c r="AN69" i="12"/>
  <c r="AQ75" i="12" l="1"/>
  <c r="AP83" i="12"/>
  <c r="AP87" i="12" s="1"/>
  <c r="AP72" i="12" s="1"/>
  <c r="AN70" i="12"/>
  <c r="AN51" i="12" s="1"/>
  <c r="AN13" i="1" s="1"/>
  <c r="AN21" i="1" s="1"/>
  <c r="AN29" i="1" s="1"/>
  <c r="AP66" i="12"/>
  <c r="AQ58" i="12"/>
  <c r="AO69" i="12"/>
  <c r="AO68" i="12"/>
  <c r="AR75" i="12" l="1"/>
  <c r="AQ83" i="12"/>
  <c r="AQ87" i="12" s="1"/>
  <c r="AQ72" i="12" s="1"/>
  <c r="AO70" i="12"/>
  <c r="AO51" i="12" s="1"/>
  <c r="AO13" i="1" s="1"/>
  <c r="AO21" i="1" s="1"/>
  <c r="AO29" i="1" s="1"/>
  <c r="AR58" i="12"/>
  <c r="AQ66" i="12"/>
  <c r="AP69" i="12"/>
  <c r="AP68" i="12"/>
  <c r="AS75" i="12" l="1"/>
  <c r="AR83" i="12"/>
  <c r="AR87" i="12" s="1"/>
  <c r="AR72" i="12" s="1"/>
  <c r="AP70" i="12"/>
  <c r="AP51" i="12" s="1"/>
  <c r="AP13" i="1" s="1"/>
  <c r="AP21" i="1" s="1"/>
  <c r="AP29" i="1" s="1"/>
  <c r="AQ69" i="12"/>
  <c r="AQ68" i="12"/>
  <c r="AS58" i="12"/>
  <c r="AR66" i="12"/>
  <c r="AT75" i="12" l="1"/>
  <c r="AS83" i="12"/>
  <c r="AS87" i="12" s="1"/>
  <c r="AS72" i="12" s="1"/>
  <c r="AQ70" i="12"/>
  <c r="AQ51" i="12" s="1"/>
  <c r="AQ13" i="1" s="1"/>
  <c r="AQ21" i="1" s="1"/>
  <c r="AQ29" i="1" s="1"/>
  <c r="AS66" i="12"/>
  <c r="AT58" i="12"/>
  <c r="AR68" i="12"/>
  <c r="AR69" i="12"/>
  <c r="AU75" i="12" l="1"/>
  <c r="AT83" i="12"/>
  <c r="AT87" i="12" s="1"/>
  <c r="AT72" i="12" s="1"/>
  <c r="AR70" i="12"/>
  <c r="AR51" i="12" s="1"/>
  <c r="AR13" i="1" s="1"/>
  <c r="AT66" i="12"/>
  <c r="AU58" i="12"/>
  <c r="AS69" i="12"/>
  <c r="AS68" i="12"/>
  <c r="AV75" i="12" l="1"/>
  <c r="AU83" i="12"/>
  <c r="AU87" i="12" s="1"/>
  <c r="AU72" i="12" s="1"/>
  <c r="AR21" i="1"/>
  <c r="AR29" i="1" s="1"/>
  <c r="AS70" i="12"/>
  <c r="AS51" i="12" s="1"/>
  <c r="AS13" i="1" s="1"/>
  <c r="AU66" i="12"/>
  <c r="AV58" i="12"/>
  <c r="AT69" i="12"/>
  <c r="AT68" i="12"/>
  <c r="AW75" i="12" l="1"/>
  <c r="AV83" i="12"/>
  <c r="AV87" i="12" s="1"/>
  <c r="AV72" i="12" s="1"/>
  <c r="AT70" i="12"/>
  <c r="AT51" i="12" s="1"/>
  <c r="AT13" i="1" s="1"/>
  <c r="AS21" i="1"/>
  <c r="AS29" i="1" s="1"/>
  <c r="AV66" i="12"/>
  <c r="AW58" i="12"/>
  <c r="AU69" i="12"/>
  <c r="AU68" i="12"/>
  <c r="AX75" i="12" l="1"/>
  <c r="AW83" i="12"/>
  <c r="AW87" i="12" s="1"/>
  <c r="AW72" i="12" s="1"/>
  <c r="AT21" i="1"/>
  <c r="AT29" i="1" s="1"/>
  <c r="AU70" i="12"/>
  <c r="AU51" i="12" s="1"/>
  <c r="AU13" i="1" s="1"/>
  <c r="AV68" i="12"/>
  <c r="AV69" i="12"/>
  <c r="AW66" i="12"/>
  <c r="AX58" i="12"/>
  <c r="AY75" i="12" l="1"/>
  <c r="AX83" i="12"/>
  <c r="AX87" i="12" s="1"/>
  <c r="AX72" i="12" s="1"/>
  <c r="AU21" i="1"/>
  <c r="AU29" i="1" s="1"/>
  <c r="AV70" i="12"/>
  <c r="AV51" i="12" s="1"/>
  <c r="AV13" i="1" s="1"/>
  <c r="AY58" i="12"/>
  <c r="AX66" i="12"/>
  <c r="AW69" i="12"/>
  <c r="AW68" i="12"/>
  <c r="AZ75" i="12" l="1"/>
  <c r="AY83" i="12"/>
  <c r="AY87" i="12" s="1"/>
  <c r="AY72" i="12" s="1"/>
  <c r="AW70" i="12"/>
  <c r="AW51" i="12" s="1"/>
  <c r="AW13" i="1" s="1"/>
  <c r="AV21" i="1"/>
  <c r="AV29" i="1" s="1"/>
  <c r="AX68" i="12"/>
  <c r="AX69" i="12"/>
  <c r="AY66" i="12"/>
  <c r="AZ58" i="12"/>
  <c r="BA75" i="12" l="1"/>
  <c r="AZ83" i="12"/>
  <c r="AZ87" i="12" s="1"/>
  <c r="AZ72" i="12" s="1"/>
  <c r="AW21" i="1"/>
  <c r="AW29" i="1" s="1"/>
  <c r="AX70" i="12"/>
  <c r="AX51" i="12" s="1"/>
  <c r="AX13" i="1" s="1"/>
  <c r="AZ66" i="12"/>
  <c r="BA58" i="12"/>
  <c r="AY68" i="12"/>
  <c r="AY69" i="12"/>
  <c r="BB75" i="12" l="1"/>
  <c r="BC75" i="12" s="1"/>
  <c r="BD75" i="12" s="1"/>
  <c r="BE75" i="12" s="1"/>
  <c r="BF75" i="12" s="1"/>
  <c r="BG75" i="12" s="1"/>
  <c r="BH75" i="12" s="1"/>
  <c r="BI75" i="12" s="1"/>
  <c r="BJ75" i="12" s="1"/>
  <c r="BK75" i="12" s="1"/>
  <c r="BL75" i="12" s="1"/>
  <c r="BM75" i="12" s="1"/>
  <c r="BN75" i="12" s="1"/>
  <c r="BO75" i="12" s="1"/>
  <c r="BP75" i="12" s="1"/>
  <c r="BQ75" i="12" s="1"/>
  <c r="BR75" i="12" s="1"/>
  <c r="BS75" i="12" s="1"/>
  <c r="BT75" i="12" s="1"/>
  <c r="BU75" i="12" s="1"/>
  <c r="BV75" i="12" s="1"/>
  <c r="BW75" i="12" s="1"/>
  <c r="BX75" i="12" s="1"/>
  <c r="BY75" i="12" s="1"/>
  <c r="BZ75" i="12" s="1"/>
  <c r="CA75" i="12" s="1"/>
  <c r="CB75" i="12" s="1"/>
  <c r="CC75" i="12" s="1"/>
  <c r="BA83" i="12"/>
  <c r="BA87" i="12" s="1"/>
  <c r="BA72" i="12" s="1"/>
  <c r="AX21" i="1"/>
  <c r="AX29" i="1" s="1"/>
  <c r="AY70" i="12"/>
  <c r="AY51" i="12" s="1"/>
  <c r="AY13" i="1" s="1"/>
  <c r="BA66" i="12"/>
  <c r="BB58" i="12"/>
  <c r="BC58" i="12" s="1"/>
  <c r="AZ69" i="12"/>
  <c r="AZ68" i="12"/>
  <c r="BC66" i="12" l="1"/>
  <c r="BD58" i="12"/>
  <c r="BB83" i="12"/>
  <c r="BB87" i="12" s="1"/>
  <c r="BB72" i="12" s="1"/>
  <c r="AY21" i="1"/>
  <c r="AY29" i="1" s="1"/>
  <c r="AZ70" i="12"/>
  <c r="AZ51" i="12" s="1"/>
  <c r="AZ13" i="1" s="1"/>
  <c r="BB66" i="12"/>
  <c r="BA69" i="12"/>
  <c r="BA68" i="12"/>
  <c r="BD66" i="12" l="1"/>
  <c r="BE58" i="12"/>
  <c r="BC69" i="12"/>
  <c r="BC68" i="12"/>
  <c r="AZ21" i="1"/>
  <c r="AZ29" i="1" s="1"/>
  <c r="BA70" i="12"/>
  <c r="BA51" i="12" s="1"/>
  <c r="BA13" i="1" s="1"/>
  <c r="BB69" i="12"/>
  <c r="BB68" i="12"/>
  <c r="BC70" i="12" l="1"/>
  <c r="BC51" i="12" s="1"/>
  <c r="BE66" i="12"/>
  <c r="BF58" i="12"/>
  <c r="BD68" i="12"/>
  <c r="BD69" i="12"/>
  <c r="BB70" i="12"/>
  <c r="BB51" i="12" s="1"/>
  <c r="BB13" i="1" s="1"/>
  <c r="BA21" i="1"/>
  <c r="BA29" i="1" s="1"/>
  <c r="BD70" i="12" l="1"/>
  <c r="BD51" i="12" s="1"/>
  <c r="BF66" i="12"/>
  <c r="BG58" i="12"/>
  <c r="BE69" i="12"/>
  <c r="BE68" i="12"/>
  <c r="BB21" i="1"/>
  <c r="BB29" i="1" s="1"/>
  <c r="BC13" i="1"/>
  <c r="BC21" i="1" s="1"/>
  <c r="BC29" i="1" s="1"/>
  <c r="BE70" i="12" l="1"/>
  <c r="BE51" i="12" s="1"/>
  <c r="BG66" i="12"/>
  <c r="BH58" i="12"/>
  <c r="BF68" i="12"/>
  <c r="BF69" i="12"/>
  <c r="BD13" i="1"/>
  <c r="BD21" i="1" s="1"/>
  <c r="BD29" i="1" s="1"/>
  <c r="BF70" i="12" l="1"/>
  <c r="BF51" i="12" s="1"/>
  <c r="BF13" i="1" s="1"/>
  <c r="BF21" i="1" s="1"/>
  <c r="BF29" i="1" s="1"/>
  <c r="BH66" i="12"/>
  <c r="BI58" i="12"/>
  <c r="BG68" i="12"/>
  <c r="BG69" i="12"/>
  <c r="BG70" i="12" s="1"/>
  <c r="BG51" i="12" s="1"/>
  <c r="BE13" i="1"/>
  <c r="BE21" i="1" s="1"/>
  <c r="BE29" i="1" s="1"/>
  <c r="BI66" i="12" l="1"/>
  <c r="BJ58" i="12"/>
  <c r="BH69" i="12"/>
  <c r="BH68" i="12"/>
  <c r="BG13" i="1"/>
  <c r="BG21" i="1" s="1"/>
  <c r="BG29" i="1" s="1"/>
  <c r="BH70" i="12" l="1"/>
  <c r="BH51" i="12" s="1"/>
  <c r="BH13" i="1" s="1"/>
  <c r="BH21" i="1" s="1"/>
  <c r="BH29" i="1" s="1"/>
  <c r="BJ66" i="12"/>
  <c r="BK58" i="12"/>
  <c r="BI69" i="12"/>
  <c r="BI68" i="12"/>
  <c r="BI70" i="12" l="1"/>
  <c r="BI51" i="12" s="1"/>
  <c r="BI13" i="1" s="1"/>
  <c r="BI21" i="1" s="1"/>
  <c r="BI29" i="1" s="1"/>
  <c r="BK66" i="12"/>
  <c r="BL58" i="12"/>
  <c r="BJ69" i="12"/>
  <c r="BJ68" i="12"/>
  <c r="BJ70" i="12" l="1"/>
  <c r="BJ51" i="12" s="1"/>
  <c r="BJ13" i="1" s="1"/>
  <c r="BJ21" i="1" s="1"/>
  <c r="BJ29" i="1" s="1"/>
  <c r="BL66" i="12"/>
  <c r="BM58" i="12"/>
  <c r="BK68" i="12"/>
  <c r="BK69" i="12"/>
  <c r="G169" i="12"/>
  <c r="G174" i="12" s="1"/>
  <c r="G189" i="12"/>
  <c r="G190" i="12" s="1"/>
  <c r="G192" i="12" s="1"/>
  <c r="G197" i="12" s="1"/>
  <c r="BK70" i="12" l="1"/>
  <c r="BK51" i="12" s="1"/>
  <c r="BK13" i="1" s="1"/>
  <c r="BK21" i="1" s="1"/>
  <c r="BK29" i="1" s="1"/>
  <c r="BM66" i="12"/>
  <c r="BN58" i="12"/>
  <c r="BL69" i="12"/>
  <c r="BL68" i="12"/>
  <c r="G176" i="12"/>
  <c r="G178" i="12" s="1"/>
  <c r="G183" i="12" s="1"/>
  <c r="G165" i="12" s="1"/>
  <c r="G18" i="1" s="1"/>
  <c r="G21" i="1" s="1"/>
  <c r="G29" i="1" s="1"/>
  <c r="G30" i="1" s="1"/>
  <c r="BL70" i="12" l="1"/>
  <c r="BL51" i="12" s="1"/>
  <c r="BL13" i="1" s="1"/>
  <c r="BL21" i="1" s="1"/>
  <c r="BL29" i="1" s="1"/>
  <c r="BN66" i="12"/>
  <c r="BO58" i="12"/>
  <c r="BM68" i="12"/>
  <c r="BM69" i="12"/>
  <c r="G32" i="1"/>
  <c r="H30" i="1"/>
  <c r="BM70" i="12" l="1"/>
  <c r="BM51" i="12" s="1"/>
  <c r="BM13" i="1" s="1"/>
  <c r="BM21" i="1" s="1"/>
  <c r="BM29" i="1" s="1"/>
  <c r="BO66" i="12"/>
  <c r="BP58" i="12"/>
  <c r="BN69" i="12"/>
  <c r="BN68" i="12"/>
  <c r="H32" i="1"/>
  <c r="I30" i="1"/>
  <c r="BN70" i="12" l="1"/>
  <c r="BN51" i="12" s="1"/>
  <c r="BN13" i="1" s="1"/>
  <c r="BN21" i="1" s="1"/>
  <c r="BN29" i="1" s="1"/>
  <c r="BP66" i="12"/>
  <c r="BQ58" i="12"/>
  <c r="BO69" i="12"/>
  <c r="BO68" i="12"/>
  <c r="I32" i="1"/>
  <c r="J30" i="1"/>
  <c r="BO70" i="12" l="1"/>
  <c r="BO51" i="12" s="1"/>
  <c r="BO13" i="1" s="1"/>
  <c r="BO21" i="1" s="1"/>
  <c r="BO29" i="1" s="1"/>
  <c r="BQ66" i="12"/>
  <c r="BR58" i="12"/>
  <c r="BP68" i="12"/>
  <c r="BP69" i="12"/>
  <c r="J32" i="1"/>
  <c r="K30" i="1"/>
  <c r="BP70" i="12" l="1"/>
  <c r="BP51" i="12" s="1"/>
  <c r="BP13" i="1" s="1"/>
  <c r="BP21" i="1" s="1"/>
  <c r="BP29" i="1" s="1"/>
  <c r="BR66" i="12"/>
  <c r="BS58" i="12"/>
  <c r="BQ68" i="12"/>
  <c r="BQ69" i="12"/>
  <c r="K32" i="1"/>
  <c r="L30" i="1"/>
  <c r="BQ70" i="12" l="1"/>
  <c r="BQ51" i="12" s="1"/>
  <c r="BQ13" i="1" s="1"/>
  <c r="BQ21" i="1" s="1"/>
  <c r="BQ29" i="1" s="1"/>
  <c r="BS66" i="12"/>
  <c r="BT58" i="12"/>
  <c r="BR68" i="12"/>
  <c r="BR69" i="12"/>
  <c r="L32" i="1"/>
  <c r="M30" i="1"/>
  <c r="BR70" i="12" l="1"/>
  <c r="BR51" i="12" s="1"/>
  <c r="BR13" i="1" s="1"/>
  <c r="BR21" i="1" s="1"/>
  <c r="BR29" i="1" s="1"/>
  <c r="BT66" i="12"/>
  <c r="BU58" i="12"/>
  <c r="BS68" i="12"/>
  <c r="BS69" i="12"/>
  <c r="M32" i="1"/>
  <c r="N30" i="1"/>
  <c r="BS70" i="12" l="1"/>
  <c r="BS51" i="12" s="1"/>
  <c r="BS13" i="1" s="1"/>
  <c r="BS21" i="1" s="1"/>
  <c r="BS29" i="1" s="1"/>
  <c r="BV58" i="12"/>
  <c r="BU66" i="12"/>
  <c r="BT69" i="12"/>
  <c r="BT68" i="12"/>
  <c r="N32" i="1"/>
  <c r="O30" i="1"/>
  <c r="BT70" i="12" l="1"/>
  <c r="BT51" i="12" s="1"/>
  <c r="BT13" i="1" s="1"/>
  <c r="BT21" i="1" s="1"/>
  <c r="BT29" i="1" s="1"/>
  <c r="BU68" i="12"/>
  <c r="BU69" i="12"/>
  <c r="BV66" i="12"/>
  <c r="BW58" i="12"/>
  <c r="O32" i="1"/>
  <c r="P30" i="1"/>
  <c r="BU70" i="12" l="1"/>
  <c r="BU51" i="12" s="1"/>
  <c r="BU13" i="1" s="1"/>
  <c r="BU21" i="1" s="1"/>
  <c r="BU29" i="1" s="1"/>
  <c r="BV69" i="12"/>
  <c r="BV68" i="12"/>
  <c r="BW66" i="12"/>
  <c r="BX58" i="12"/>
  <c r="P32" i="1"/>
  <c r="Q30" i="1"/>
  <c r="BV70" i="12" l="1"/>
  <c r="BV51" i="12" s="1"/>
  <c r="BV13" i="1" s="1"/>
  <c r="BV21" i="1" s="1"/>
  <c r="BV29" i="1" s="1"/>
  <c r="BX66" i="12"/>
  <c r="BY58" i="12"/>
  <c r="BW68" i="12"/>
  <c r="BW69" i="12"/>
  <c r="Q32" i="1"/>
  <c r="R30" i="1"/>
  <c r="BW70" i="12" l="1"/>
  <c r="BW51" i="12" s="1"/>
  <c r="BW13" i="1" s="1"/>
  <c r="BW21" i="1" s="1"/>
  <c r="BW29" i="1" s="1"/>
  <c r="BY66" i="12"/>
  <c r="BZ58" i="12"/>
  <c r="BX69" i="12"/>
  <c r="BX68" i="12"/>
  <c r="S30" i="1"/>
  <c r="R32" i="1"/>
  <c r="BX70" i="12" l="1"/>
  <c r="BX51" i="12" s="1"/>
  <c r="BX13" i="1" s="1"/>
  <c r="BX21" i="1" s="1"/>
  <c r="BX29" i="1" s="1"/>
  <c r="BZ66" i="12"/>
  <c r="CA58" i="12"/>
  <c r="BY69" i="12"/>
  <c r="BY68" i="12"/>
  <c r="S32" i="1"/>
  <c r="T30" i="1"/>
  <c r="BY70" i="12" l="1"/>
  <c r="BY51" i="12" s="1"/>
  <c r="BY13" i="1" s="1"/>
  <c r="BY21" i="1" s="1"/>
  <c r="BY29" i="1" s="1"/>
  <c r="CA66" i="12"/>
  <c r="CB58" i="12"/>
  <c r="BZ69" i="12"/>
  <c r="BZ68" i="12"/>
  <c r="T32" i="1"/>
  <c r="U30" i="1"/>
  <c r="BZ70" i="12" l="1"/>
  <c r="BZ51" i="12" s="1"/>
  <c r="BZ13" i="1" s="1"/>
  <c r="BZ21" i="1" s="1"/>
  <c r="BZ29" i="1" s="1"/>
  <c r="CB66" i="12"/>
  <c r="CC58" i="12"/>
  <c r="CC66" i="12" s="1"/>
  <c r="CA69" i="12"/>
  <c r="CA68" i="12"/>
  <c r="V30" i="1"/>
  <c r="U32" i="1"/>
  <c r="CA70" i="12" l="1"/>
  <c r="CA51" i="12" s="1"/>
  <c r="CA13" i="1" s="1"/>
  <c r="CA21" i="1" s="1"/>
  <c r="CA29" i="1" s="1"/>
  <c r="CC69" i="12"/>
  <c r="CC68" i="12"/>
  <c r="CB68" i="12"/>
  <c r="CB69" i="12"/>
  <c r="V32" i="1"/>
  <c r="W30" i="1"/>
  <c r="CB70" i="12" l="1"/>
  <c r="CB51" i="12" s="1"/>
  <c r="CB13" i="1" s="1"/>
  <c r="CB21" i="1" s="1"/>
  <c r="CB29" i="1" s="1"/>
  <c r="CC70" i="12"/>
  <c r="CC51" i="12" s="1"/>
  <c r="X30" i="1"/>
  <c r="W32" i="1"/>
  <c r="CC13" i="1" l="1"/>
  <c r="CC21" i="1" s="1"/>
  <c r="CC29" i="1" s="1"/>
  <c r="Y30" i="1"/>
  <c r="X32" i="1"/>
  <c r="Z30" i="1" l="1"/>
  <c r="Y32" i="1"/>
  <c r="Z32" i="1" l="1"/>
  <c r="AA30" i="1"/>
  <c r="AB30" i="1" l="1"/>
  <c r="AA32" i="1"/>
  <c r="AC30" i="1" l="1"/>
  <c r="AB32" i="1"/>
  <c r="AD30" i="1" l="1"/>
  <c r="AC32" i="1"/>
  <c r="AE30" i="1" l="1"/>
  <c r="AD32" i="1"/>
  <c r="AF30" i="1" l="1"/>
  <c r="AE32" i="1"/>
  <c r="AG30" i="1" l="1"/>
  <c r="AF32" i="1"/>
  <c r="AH30" i="1" l="1"/>
  <c r="AG32" i="1"/>
  <c r="AI30" i="1" l="1"/>
  <c r="AH32" i="1"/>
  <c r="AJ30" i="1" l="1"/>
  <c r="AI32" i="1"/>
  <c r="AK30" i="1" l="1"/>
  <c r="AJ32" i="1"/>
  <c r="AL30" i="1" l="1"/>
  <c r="AK32" i="1"/>
  <c r="AL32" i="1" l="1"/>
  <c r="AM30" i="1"/>
  <c r="AN30" i="1" l="1"/>
  <c r="AM32" i="1"/>
  <c r="AO30" i="1" l="1"/>
  <c r="AN32" i="1"/>
  <c r="AO32" i="1" l="1"/>
  <c r="AP30" i="1"/>
  <c r="AQ30" i="1" l="1"/>
  <c r="AP32" i="1"/>
  <c r="AQ32" i="1" l="1"/>
  <c r="AR30" i="1"/>
  <c r="AR32" i="1" l="1"/>
  <c r="AS30" i="1"/>
  <c r="AS32" i="1" l="1"/>
  <c r="AT30" i="1"/>
  <c r="AT32" i="1" l="1"/>
  <c r="AU30" i="1"/>
  <c r="AU32" i="1" l="1"/>
  <c r="AV30" i="1"/>
  <c r="AV32" i="1" l="1"/>
  <c r="AW30" i="1"/>
  <c r="AW32" i="1" l="1"/>
  <c r="AX30" i="1"/>
  <c r="AX32" i="1" l="1"/>
  <c r="AY30" i="1"/>
  <c r="AY32" i="1" l="1"/>
  <c r="AZ30" i="1"/>
  <c r="AZ32" i="1" l="1"/>
  <c r="BA30" i="1"/>
  <c r="BA32" i="1" l="1"/>
  <c r="BB30" i="1"/>
  <c r="BC30" i="1" s="1"/>
  <c r="BD30" i="1" l="1"/>
  <c r="BC32" i="1"/>
  <c r="BB32" i="1"/>
  <c r="BE30" i="1" l="1"/>
  <c r="BD32" i="1"/>
  <c r="BE32" i="1" l="1"/>
  <c r="BF30" i="1"/>
  <c r="BF32" i="1" l="1"/>
  <c r="BG30" i="1"/>
  <c r="BH30" i="1" l="1"/>
  <c r="BG32" i="1"/>
  <c r="BI30" i="1" l="1"/>
  <c r="BH32" i="1"/>
  <c r="BI32" i="1" l="1"/>
  <c r="BJ30" i="1"/>
  <c r="BJ32" i="1" l="1"/>
  <c r="BK30" i="1"/>
  <c r="BK32" i="1" l="1"/>
  <c r="BL30" i="1"/>
  <c r="BL32" i="1" l="1"/>
  <c r="BM30" i="1"/>
  <c r="BM32" i="1" l="1"/>
  <c r="BN30" i="1"/>
  <c r="BO30" i="1" l="1"/>
  <c r="BN32" i="1"/>
  <c r="BP30" i="1" l="1"/>
  <c r="BO32" i="1"/>
  <c r="BP32" i="1" l="1"/>
  <c r="BQ30" i="1"/>
  <c r="BR30" i="1" l="1"/>
  <c r="BQ32" i="1"/>
  <c r="BR32" i="1" l="1"/>
  <c r="BS30" i="1"/>
  <c r="BS32" i="1" l="1"/>
  <c r="BT30" i="1"/>
  <c r="BU30" i="1" l="1"/>
  <c r="BT32" i="1"/>
  <c r="BV30" i="1" l="1"/>
  <c r="BU32" i="1"/>
  <c r="BW30" i="1" l="1"/>
  <c r="BV32" i="1"/>
  <c r="BX30" i="1" l="1"/>
  <c r="BW32" i="1"/>
  <c r="BY30" i="1" l="1"/>
  <c r="BX32" i="1"/>
  <c r="BZ30" i="1" l="1"/>
  <c r="BY32" i="1"/>
  <c r="CA30" i="1" l="1"/>
  <c r="BZ32" i="1"/>
  <c r="CA32" i="1" l="1"/>
  <c r="CB30" i="1"/>
  <c r="CC30" i="1" l="1"/>
  <c r="CB32" i="1"/>
  <c r="CC32" i="1" l="1"/>
  <c r="CD30" i="1"/>
  <c r="CD32" i="1" l="1"/>
  <c r="CE30" i="1"/>
  <c r="CE32" i="1" s="1"/>
</calcChain>
</file>

<file path=xl/sharedStrings.xml><?xml version="1.0" encoding="utf-8"?>
<sst xmlns="http://schemas.openxmlformats.org/spreadsheetml/2006/main" count="466" uniqueCount="233">
  <si>
    <t>計</t>
    <rPh sb="0" eb="1">
      <t>ケイ</t>
    </rPh>
    <phoneticPr fontId="1"/>
  </si>
  <si>
    <t>③</t>
    <phoneticPr fontId="1"/>
  </si>
  <si>
    <t>⑥</t>
    <phoneticPr fontId="1"/>
  </si>
  <si>
    <t>生命保険料控除</t>
    <rPh sb="0" eb="2">
      <t>セイメイ</t>
    </rPh>
    <rPh sb="2" eb="5">
      <t>ホケンリョウ</t>
    </rPh>
    <rPh sb="5" eb="7">
      <t>コウジョ</t>
    </rPh>
    <phoneticPr fontId="1"/>
  </si>
  <si>
    <t>基礎控除</t>
    <rPh sb="0" eb="4">
      <t>キソコウジョ</t>
    </rPh>
    <phoneticPr fontId="1"/>
  </si>
  <si>
    <t>社会保険料</t>
    <rPh sb="0" eb="5">
      <t>シャカイホケンリョウ</t>
    </rPh>
    <phoneticPr fontId="1"/>
  </si>
  <si>
    <t>標準報酬月額</t>
    <rPh sb="0" eb="2">
      <t>ヒョウジュン</t>
    </rPh>
    <rPh sb="2" eb="6">
      <t>ホウシュウゲツガク</t>
    </rPh>
    <phoneticPr fontId="1"/>
  </si>
  <si>
    <t>保険料</t>
    <rPh sb="0" eb="3">
      <t>ホケンリョウ</t>
    </rPh>
    <phoneticPr fontId="1"/>
  </si>
  <si>
    <t>生年月日</t>
    <rPh sb="0" eb="4">
      <t>セイネンガッピ</t>
    </rPh>
    <phoneticPr fontId="1"/>
  </si>
  <si>
    <t>給与(年収）</t>
    <rPh sb="0" eb="2">
      <t>キュウヨ</t>
    </rPh>
    <rPh sb="3" eb="5">
      <t>ネンシュウ</t>
    </rPh>
    <phoneticPr fontId="1"/>
  </si>
  <si>
    <t>給与(4月)</t>
    <rPh sb="0" eb="2">
      <t>キュウヨ</t>
    </rPh>
    <rPh sb="4" eb="5">
      <t>ツキ</t>
    </rPh>
    <phoneticPr fontId="1"/>
  </si>
  <si>
    <t>ﾎﾞｰﾅｽ(6月)</t>
    <rPh sb="7" eb="8">
      <t>ツキ</t>
    </rPh>
    <phoneticPr fontId="1"/>
  </si>
  <si>
    <t>ﾎﾞｰﾅｽ(12月)</t>
    <rPh sb="8" eb="9">
      <t>ツキ</t>
    </rPh>
    <phoneticPr fontId="1"/>
  </si>
  <si>
    <t>給与(5月)</t>
    <rPh sb="0" eb="2">
      <t>キュウヨ</t>
    </rPh>
    <rPh sb="4" eb="5">
      <t>ツキ</t>
    </rPh>
    <phoneticPr fontId="1"/>
  </si>
  <si>
    <t>給与(6月)</t>
    <rPh sb="0" eb="2">
      <t>キュウヨ</t>
    </rPh>
    <rPh sb="4" eb="5">
      <t>ツキ</t>
    </rPh>
    <phoneticPr fontId="1"/>
  </si>
  <si>
    <t>年</t>
    <rPh sb="0" eb="1">
      <t>ネン</t>
    </rPh>
    <phoneticPr fontId="1"/>
  </si>
  <si>
    <t>月</t>
    <rPh sb="0" eb="1">
      <t>ツキ</t>
    </rPh>
    <phoneticPr fontId="1"/>
  </si>
  <si>
    <t>日</t>
    <rPh sb="0" eb="1">
      <t>ニチ</t>
    </rPh>
    <phoneticPr fontId="1"/>
  </si>
  <si>
    <t>現在の年齢</t>
    <rPh sb="0" eb="2">
      <t>ゲンザイ</t>
    </rPh>
    <rPh sb="3" eb="5">
      <t>ネンレイ</t>
    </rPh>
    <phoneticPr fontId="1"/>
  </si>
  <si>
    <t>不動産所得</t>
    <rPh sb="0" eb="3">
      <t>フドウサン</t>
    </rPh>
    <rPh sb="3" eb="5">
      <t>ショトク</t>
    </rPh>
    <phoneticPr fontId="1"/>
  </si>
  <si>
    <t>雑所得(公的年金等)</t>
    <rPh sb="0" eb="3">
      <t>ザツショトク</t>
    </rPh>
    <rPh sb="4" eb="6">
      <t>コウテキ</t>
    </rPh>
    <rPh sb="6" eb="9">
      <t>ネンキントウ</t>
    </rPh>
    <phoneticPr fontId="1"/>
  </si>
  <si>
    <t>雑所得(その他)</t>
    <rPh sb="0" eb="3">
      <t>ザツショトク</t>
    </rPh>
    <rPh sb="6" eb="7">
      <t>タ</t>
    </rPh>
    <phoneticPr fontId="1"/>
  </si>
  <si>
    <t>事業所得(営業等)</t>
    <rPh sb="0" eb="2">
      <t>ジギョウ</t>
    </rPh>
    <rPh sb="2" eb="4">
      <t>ショトク</t>
    </rPh>
    <rPh sb="5" eb="8">
      <t>エイギョウトウ</t>
    </rPh>
    <phoneticPr fontId="1"/>
  </si>
  <si>
    <t>事業所得(農業)</t>
    <rPh sb="0" eb="2">
      <t>ジギョウ</t>
    </rPh>
    <rPh sb="2" eb="4">
      <t>ショトク</t>
    </rPh>
    <rPh sb="5" eb="7">
      <t>ノウギョウ</t>
    </rPh>
    <phoneticPr fontId="1"/>
  </si>
  <si>
    <t>利子所得</t>
    <rPh sb="0" eb="4">
      <t>リシショトク</t>
    </rPh>
    <phoneticPr fontId="1"/>
  </si>
  <si>
    <t>配当所得</t>
    <rPh sb="0" eb="2">
      <t>ハイトウ</t>
    </rPh>
    <rPh sb="2" eb="4">
      <t>ショトク</t>
    </rPh>
    <phoneticPr fontId="1"/>
  </si>
  <si>
    <t>雑所得(業務)</t>
    <rPh sb="0" eb="3">
      <t>ザツショトク</t>
    </rPh>
    <rPh sb="4" eb="6">
      <t>ギョウム</t>
    </rPh>
    <phoneticPr fontId="1"/>
  </si>
  <si>
    <t>総合譲渡所得(短期)</t>
    <rPh sb="0" eb="2">
      <t>ソウゴウ</t>
    </rPh>
    <rPh sb="2" eb="4">
      <t>ジョウト</t>
    </rPh>
    <rPh sb="4" eb="6">
      <t>ショトク</t>
    </rPh>
    <rPh sb="7" eb="9">
      <t>タンキ</t>
    </rPh>
    <phoneticPr fontId="1"/>
  </si>
  <si>
    <t>総合譲渡所得(長期)</t>
    <rPh sb="0" eb="2">
      <t>ソウゴウ</t>
    </rPh>
    <rPh sb="2" eb="4">
      <t>ジョウト</t>
    </rPh>
    <rPh sb="4" eb="6">
      <t>ショトク</t>
    </rPh>
    <rPh sb="7" eb="9">
      <t>チョウキ</t>
    </rPh>
    <phoneticPr fontId="1"/>
  </si>
  <si>
    <t>一時所得</t>
    <rPh sb="0" eb="4">
      <t>イチジショトク</t>
    </rPh>
    <phoneticPr fontId="1"/>
  </si>
  <si>
    <t>（単位：円）</t>
    <rPh sb="1" eb="3">
      <t>タンイ</t>
    </rPh>
    <rPh sb="4" eb="5">
      <t>エン</t>
    </rPh>
    <phoneticPr fontId="1"/>
  </si>
  <si>
    <t>①</t>
    <phoneticPr fontId="1"/>
  </si>
  <si>
    <t>④</t>
    <phoneticPr fontId="1"/>
  </si>
  <si>
    <t>⑤</t>
    <phoneticPr fontId="1"/>
  </si>
  <si>
    <t>扶養控除</t>
    <rPh sb="0" eb="2">
      <t>フヨウ</t>
    </rPh>
    <rPh sb="2" eb="4">
      <t>コウジョ</t>
    </rPh>
    <phoneticPr fontId="1"/>
  </si>
  <si>
    <t>②</t>
    <phoneticPr fontId="1"/>
  </si>
  <si>
    <t>配偶者</t>
    <rPh sb="0" eb="3">
      <t>ハイグウシャ</t>
    </rPh>
    <phoneticPr fontId="1"/>
  </si>
  <si>
    <t>課税所得</t>
    <rPh sb="0" eb="2">
      <t>カゼイ</t>
    </rPh>
    <rPh sb="2" eb="4">
      <t>ショトク</t>
    </rPh>
    <phoneticPr fontId="1"/>
  </si>
  <si>
    <t>標準報酬月額</t>
    <rPh sb="0" eb="2">
      <t>ヒョウジュン</t>
    </rPh>
    <rPh sb="2" eb="4">
      <t>ホウシュウ</t>
    </rPh>
    <rPh sb="4" eb="6">
      <t>ゲツガク</t>
    </rPh>
    <phoneticPr fontId="1"/>
  </si>
  <si>
    <t>将来想定年収</t>
    <rPh sb="0" eb="2">
      <t>ショウライ</t>
    </rPh>
    <rPh sb="2" eb="4">
      <t>ソウテイ</t>
    </rPh>
    <rPh sb="4" eb="6">
      <t>ネンシュウ</t>
    </rPh>
    <phoneticPr fontId="1"/>
  </si>
  <si>
    <t>65歳以降</t>
    <rPh sb="2" eb="3">
      <t>サイ</t>
    </rPh>
    <rPh sb="3" eb="5">
      <t>イコウ</t>
    </rPh>
    <phoneticPr fontId="1"/>
  </si>
  <si>
    <t>70歳以降</t>
    <rPh sb="2" eb="3">
      <t>サイ</t>
    </rPh>
    <rPh sb="3" eb="5">
      <t>イコウ</t>
    </rPh>
    <phoneticPr fontId="1"/>
  </si>
  <si>
    <t>中学生時代</t>
    <rPh sb="0" eb="3">
      <t>チュウガクセイ</t>
    </rPh>
    <rPh sb="3" eb="5">
      <t>ジダイ</t>
    </rPh>
    <phoneticPr fontId="1"/>
  </si>
  <si>
    <t>高校生時代</t>
    <rPh sb="0" eb="3">
      <t>コウコウセイ</t>
    </rPh>
    <rPh sb="3" eb="5">
      <t>ジダイ</t>
    </rPh>
    <phoneticPr fontId="1"/>
  </si>
  <si>
    <t>大学生時代</t>
    <rPh sb="0" eb="3">
      <t>ダイガクセイ</t>
    </rPh>
    <rPh sb="3" eb="5">
      <t>ジダイ</t>
    </rPh>
    <phoneticPr fontId="1"/>
  </si>
  <si>
    <t>50歳以降</t>
    <rPh sb="2" eb="3">
      <t>サイ</t>
    </rPh>
    <rPh sb="3" eb="5">
      <t>イコウ</t>
    </rPh>
    <phoneticPr fontId="1"/>
  </si>
  <si>
    <t>基本データ</t>
    <rPh sb="0" eb="2">
      <t>キホン</t>
    </rPh>
    <phoneticPr fontId="1"/>
  </si>
  <si>
    <t>住民税</t>
    <rPh sb="0" eb="3">
      <t>ジュウミンゼイ</t>
    </rPh>
    <phoneticPr fontId="1"/>
  </si>
  <si>
    <t>年齢</t>
    <rPh sb="0" eb="2">
      <t>ネンレイ</t>
    </rPh>
    <phoneticPr fontId="12"/>
  </si>
  <si>
    <t>支出</t>
    <rPh sb="0" eb="2">
      <t>シシュツ</t>
    </rPh>
    <phoneticPr fontId="12"/>
  </si>
  <si>
    <t>⑪　基本生活費</t>
    <rPh sb="2" eb="4">
      <t>キホン</t>
    </rPh>
    <rPh sb="4" eb="7">
      <t>セイカツヒ</t>
    </rPh>
    <phoneticPr fontId="12"/>
  </si>
  <si>
    <t>支出合計</t>
    <rPh sb="0" eb="2">
      <t>シシュツ</t>
    </rPh>
    <rPh sb="2" eb="4">
      <t>ゴウケイ</t>
    </rPh>
    <phoneticPr fontId="12"/>
  </si>
  <si>
    <t>年間収支</t>
    <rPh sb="0" eb="2">
      <t>ネンカン</t>
    </rPh>
    <rPh sb="2" eb="4">
      <t>シュウシ</t>
    </rPh>
    <phoneticPr fontId="12"/>
  </si>
  <si>
    <t>Ａ：銀行等貯蓄残高</t>
    <rPh sb="2" eb="5">
      <t>ギンコウトウ</t>
    </rPh>
    <rPh sb="5" eb="7">
      <t>チョチク</t>
    </rPh>
    <rPh sb="7" eb="9">
      <t>ザンダカ</t>
    </rPh>
    <phoneticPr fontId="12"/>
  </si>
  <si>
    <t>所得税</t>
    <rPh sb="0" eb="3">
      <t>ショトクゼイ</t>
    </rPh>
    <phoneticPr fontId="1"/>
  </si>
  <si>
    <t>⑫　特別生活費</t>
    <rPh sb="2" eb="4">
      <t>トクベツ</t>
    </rPh>
    <rPh sb="4" eb="7">
      <t>セイカツヒカイホ</t>
    </rPh>
    <phoneticPr fontId="12"/>
  </si>
  <si>
    <t>⑬　住居費</t>
    <rPh sb="2" eb="5">
      <t>ジュウキョヒ</t>
    </rPh>
    <phoneticPr fontId="12"/>
  </si>
  <si>
    <t>教育費</t>
    <rPh sb="0" eb="3">
      <t>キョウイクヒ</t>
    </rPh>
    <phoneticPr fontId="1"/>
  </si>
  <si>
    <t>キャッシュフロー表</t>
    <rPh sb="8" eb="9">
      <t>ヒョウ</t>
    </rPh>
    <phoneticPr fontId="1"/>
  </si>
  <si>
    <t>西暦</t>
    <rPh sb="0" eb="2">
      <t>セイレキ</t>
    </rPh>
    <phoneticPr fontId="12"/>
  </si>
  <si>
    <t>基本生活費</t>
    <rPh sb="0" eb="2">
      <t>キホン</t>
    </rPh>
    <rPh sb="2" eb="5">
      <t>セイカツヒ</t>
    </rPh>
    <phoneticPr fontId="1"/>
  </si>
  <si>
    <t>水道光熱費</t>
    <rPh sb="0" eb="2">
      <t>スイドウ</t>
    </rPh>
    <rPh sb="2" eb="5">
      <t>コウネツヒ</t>
    </rPh>
    <phoneticPr fontId="1"/>
  </si>
  <si>
    <t>美容・衣服</t>
    <rPh sb="0" eb="2">
      <t>ビヨウ</t>
    </rPh>
    <rPh sb="3" eb="5">
      <t>イフク</t>
    </rPh>
    <phoneticPr fontId="1"/>
  </si>
  <si>
    <t>その他</t>
    <rPh sb="2" eb="3">
      <t>タ</t>
    </rPh>
    <phoneticPr fontId="1"/>
  </si>
  <si>
    <t>月　額</t>
    <rPh sb="0" eb="1">
      <t>ツキ</t>
    </rPh>
    <rPh sb="2" eb="3">
      <t>ガク</t>
    </rPh>
    <phoneticPr fontId="1"/>
  </si>
  <si>
    <t>年　額</t>
    <rPh sb="0" eb="1">
      <t>ネン</t>
    </rPh>
    <rPh sb="2" eb="3">
      <t>ガク</t>
    </rPh>
    <phoneticPr fontId="1"/>
  </si>
  <si>
    <t>食　費</t>
    <rPh sb="0" eb="1">
      <t>ショク</t>
    </rPh>
    <rPh sb="2" eb="3">
      <t>ヒ</t>
    </rPh>
    <phoneticPr fontId="1"/>
  </si>
  <si>
    <t>通　信</t>
    <rPh sb="0" eb="1">
      <t>ツウ</t>
    </rPh>
    <rPh sb="2" eb="3">
      <t/>
    </rPh>
    <phoneticPr fontId="1"/>
  </si>
  <si>
    <t>特別生活費</t>
    <rPh sb="0" eb="2">
      <t>トクベツ</t>
    </rPh>
    <rPh sb="2" eb="5">
      <t>セイカツヒ</t>
    </rPh>
    <phoneticPr fontId="1"/>
  </si>
  <si>
    <t>旅　行</t>
    <rPh sb="0" eb="1">
      <t>タビ</t>
    </rPh>
    <rPh sb="2" eb="3">
      <t>ギョウ</t>
    </rPh>
    <phoneticPr fontId="1"/>
  </si>
  <si>
    <t>レジャー</t>
    <phoneticPr fontId="1"/>
  </si>
  <si>
    <t>予　備</t>
    <rPh sb="0" eb="1">
      <t>ヨ</t>
    </rPh>
    <rPh sb="2" eb="3">
      <t>ビ</t>
    </rPh>
    <phoneticPr fontId="1"/>
  </si>
  <si>
    <t>交通費</t>
    <rPh sb="0" eb="3">
      <t>コウツウヒ</t>
    </rPh>
    <phoneticPr fontId="1"/>
  </si>
  <si>
    <t>支　出</t>
    <rPh sb="0" eb="1">
      <t>シ</t>
    </rPh>
    <rPh sb="2" eb="3">
      <t>デ</t>
    </rPh>
    <phoneticPr fontId="1"/>
  </si>
  <si>
    <t>特別生活費</t>
    <rPh sb="0" eb="5">
      <t>トクベツセイカツヒ</t>
    </rPh>
    <phoneticPr fontId="1"/>
  </si>
  <si>
    <t>住居費</t>
    <rPh sb="0" eb="3">
      <t>ジュウキョヒ</t>
    </rPh>
    <phoneticPr fontId="1"/>
  </si>
  <si>
    <t>貯蓄・投資信託等</t>
    <rPh sb="0" eb="2">
      <t>チョチク</t>
    </rPh>
    <rPh sb="3" eb="5">
      <t>トウシ</t>
    </rPh>
    <rPh sb="5" eb="7">
      <t>シンタク</t>
    </rPh>
    <rPh sb="7" eb="8">
      <t>トウ</t>
    </rPh>
    <phoneticPr fontId="1"/>
  </si>
  <si>
    <t>④　その他</t>
    <rPh sb="4" eb="5">
      <t>タ</t>
    </rPh>
    <phoneticPr fontId="12"/>
  </si>
  <si>
    <t>⑤　所得税・住民税</t>
    <rPh sb="2" eb="5">
      <t>ショトクゼイ</t>
    </rPh>
    <rPh sb="6" eb="9">
      <t>ジュウミンゼイ</t>
    </rPh>
    <phoneticPr fontId="1"/>
  </si>
  <si>
    <t>⑮　教育費</t>
    <rPh sb="2" eb="5">
      <t>キョウイクヒ</t>
    </rPh>
    <phoneticPr fontId="1"/>
  </si>
  <si>
    <t>⑯　投資等</t>
    <rPh sb="2" eb="4">
      <t>トウシ</t>
    </rPh>
    <rPh sb="4" eb="5">
      <t>トウ</t>
    </rPh>
    <phoneticPr fontId="12"/>
  </si>
  <si>
    <t>中学校</t>
    <rPh sb="0" eb="3">
      <t>チュウガッコウ</t>
    </rPh>
    <phoneticPr fontId="1"/>
  </si>
  <si>
    <t>幼稚園(3年)</t>
    <rPh sb="0" eb="3">
      <t>ヨウチエン</t>
    </rPh>
    <rPh sb="5" eb="6">
      <t>ネン</t>
    </rPh>
    <phoneticPr fontId="1"/>
  </si>
  <si>
    <t>小学校</t>
    <rPh sb="0" eb="3">
      <t>ショウガッコウ</t>
    </rPh>
    <phoneticPr fontId="1"/>
  </si>
  <si>
    <t>高校(全日制)</t>
    <rPh sb="0" eb="2">
      <t>コウコウ</t>
    </rPh>
    <rPh sb="3" eb="6">
      <t>ゼンニチセイ</t>
    </rPh>
    <phoneticPr fontId="1"/>
  </si>
  <si>
    <t>大学(文系)</t>
    <rPh sb="0" eb="2">
      <t>ダイガク</t>
    </rPh>
    <rPh sb="3" eb="5">
      <t>ブンケイ</t>
    </rPh>
    <phoneticPr fontId="1"/>
  </si>
  <si>
    <t>大学(理系)</t>
    <rPh sb="0" eb="2">
      <t>ダイガク</t>
    </rPh>
    <rPh sb="3" eb="5">
      <t>リケイ</t>
    </rPh>
    <phoneticPr fontId="1"/>
  </si>
  <si>
    <t>公　　立</t>
    <rPh sb="0" eb="1">
      <t>コウ</t>
    </rPh>
    <rPh sb="3" eb="4">
      <t>タチ</t>
    </rPh>
    <phoneticPr fontId="1"/>
  </si>
  <si>
    <t>私　　立</t>
    <rPh sb="0" eb="1">
      <t>ワタシ</t>
    </rPh>
    <rPh sb="3" eb="4">
      <t>タチ</t>
    </rPh>
    <phoneticPr fontId="1"/>
  </si>
  <si>
    <t>別表による</t>
    <rPh sb="0" eb="2">
      <t>ベッピョウ</t>
    </rPh>
    <phoneticPr fontId="1"/>
  </si>
  <si>
    <t>別表</t>
    <rPh sb="0" eb="2">
      <t>ベッピョウ</t>
    </rPh>
    <phoneticPr fontId="1"/>
  </si>
  <si>
    <t>4～6</t>
    <phoneticPr fontId="1"/>
  </si>
  <si>
    <t>13～15</t>
    <phoneticPr fontId="1"/>
  </si>
  <si>
    <t>7～12</t>
    <phoneticPr fontId="1"/>
  </si>
  <si>
    <t>16～18</t>
    <phoneticPr fontId="1"/>
  </si>
  <si>
    <t>19～22</t>
    <phoneticPr fontId="1"/>
  </si>
  <si>
    <t>総　額</t>
    <rPh sb="0" eb="1">
      <t>ソウ</t>
    </rPh>
    <rPh sb="2" eb="3">
      <t>ガク</t>
    </rPh>
    <phoneticPr fontId="1"/>
  </si>
  <si>
    <t>想定年齢
(歳)</t>
    <rPh sb="0" eb="2">
      <t>ソウテイ</t>
    </rPh>
    <rPh sb="2" eb="4">
      <t>ネンレイ</t>
    </rPh>
    <rPh sb="6" eb="7">
      <t>サイ</t>
    </rPh>
    <phoneticPr fontId="1"/>
  </si>
  <si>
    <t>(単位：万円)</t>
    <rPh sb="1" eb="3">
      <t>タンイ</t>
    </rPh>
    <rPh sb="4" eb="6">
      <t>マンエン</t>
    </rPh>
    <phoneticPr fontId="1"/>
  </si>
  <si>
    <t>60歳以降</t>
    <rPh sb="2" eb="3">
      <t>サイ</t>
    </rPh>
    <rPh sb="3" eb="5">
      <t>イコウ</t>
    </rPh>
    <phoneticPr fontId="1"/>
  </si>
  <si>
    <t>幼稚園時代</t>
    <rPh sb="0" eb="3">
      <t>ヨウチエン</t>
    </rPh>
    <rPh sb="3" eb="5">
      <t>ジダイ</t>
    </rPh>
    <phoneticPr fontId="1"/>
  </si>
  <si>
    <t>小学校時代</t>
    <rPh sb="0" eb="3">
      <t>ショウガッコウ</t>
    </rPh>
    <rPh sb="3" eb="5">
      <t>ジダイ</t>
    </rPh>
    <phoneticPr fontId="1"/>
  </si>
  <si>
    <t>銀行貯蓄残高</t>
    <rPh sb="0" eb="2">
      <t>ギンコウ</t>
    </rPh>
    <rPh sb="2" eb="4">
      <t>チョチク</t>
    </rPh>
    <rPh sb="4" eb="6">
      <t>ザンダカ</t>
    </rPh>
    <phoneticPr fontId="1"/>
  </si>
  <si>
    <t>入力(自動反映)</t>
    <rPh sb="0" eb="2">
      <t>ニュウリョク</t>
    </rPh>
    <rPh sb="3" eb="5">
      <t>ジドウ</t>
    </rPh>
    <rPh sb="5" eb="7">
      <t>ハンエイ</t>
    </rPh>
    <phoneticPr fontId="1"/>
  </si>
  <si>
    <t>可処分所得(手取り収入)</t>
    <rPh sb="0" eb="3">
      <t>カショブン</t>
    </rPh>
    <rPh sb="3" eb="5">
      <t>ショトク</t>
    </rPh>
    <rPh sb="6" eb="8">
      <t>テド</t>
    </rPh>
    <rPh sb="9" eb="11">
      <t>シュウニュウ</t>
    </rPh>
    <phoneticPr fontId="12"/>
  </si>
  <si>
    <t>ローン完済後</t>
    <rPh sb="3" eb="6">
      <t>カンサイゴ</t>
    </rPh>
    <phoneticPr fontId="1"/>
  </si>
  <si>
    <t>C：資産総額（A＋B）</t>
    <rPh sb="2" eb="4">
      <t>シサン</t>
    </rPh>
    <rPh sb="4" eb="6">
      <t>ソウガク</t>
    </rPh>
    <rPh sb="5" eb="6">
      <t>ガク</t>
    </rPh>
    <phoneticPr fontId="12"/>
  </si>
  <si>
    <t>⑤'　所得税・住民税</t>
    <rPh sb="3" eb="6">
      <t>ショトクゼイ</t>
    </rPh>
    <rPh sb="7" eb="10">
      <t>ジュウミンゼイ</t>
    </rPh>
    <phoneticPr fontId="1"/>
  </si>
  <si>
    <t>⑭　保険料</t>
    <rPh sb="2" eb="5">
      <t>ホケンリョウ</t>
    </rPh>
    <phoneticPr fontId="1"/>
  </si>
  <si>
    <t>①　給与支払金額</t>
    <rPh sb="2" eb="4">
      <t>キュウヨ</t>
    </rPh>
    <rPh sb="4" eb="6">
      <t>シハライ</t>
    </rPh>
    <rPh sb="6" eb="8">
      <t>キンガク</t>
    </rPh>
    <phoneticPr fontId="12"/>
  </si>
  <si>
    <t>②　公的年金</t>
    <rPh sb="2" eb="4">
      <t>コウテキ</t>
    </rPh>
    <rPh sb="4" eb="6">
      <t>ネンキン</t>
    </rPh>
    <phoneticPr fontId="12"/>
  </si>
  <si>
    <t>①'　給与支払金額</t>
    <rPh sb="3" eb="5">
      <t>キュウヨ</t>
    </rPh>
    <rPh sb="5" eb="7">
      <t>シハライ</t>
    </rPh>
    <rPh sb="7" eb="9">
      <t>キンガク</t>
    </rPh>
    <phoneticPr fontId="12"/>
  </si>
  <si>
    <t>②'  公的年金</t>
    <rPh sb="4" eb="6">
      <t>コウテキ</t>
    </rPh>
    <rPh sb="6" eb="8">
      <t>ネンキン</t>
    </rPh>
    <phoneticPr fontId="12"/>
  </si>
  <si>
    <t>⑥　社会保険料(厚生、介護、健康)</t>
    <rPh sb="2" eb="4">
      <t>シャカイ</t>
    </rPh>
    <rPh sb="4" eb="7">
      <t>ホケンリョウ</t>
    </rPh>
    <rPh sb="8" eb="10">
      <t>コウセイ</t>
    </rPh>
    <rPh sb="11" eb="13">
      <t>カイゴ</t>
    </rPh>
    <rPh sb="14" eb="16">
      <t>ケンコウ</t>
    </rPh>
    <phoneticPr fontId="1"/>
  </si>
  <si>
    <t>⑥'　社会保険料(厚生、介護、健康)</t>
    <rPh sb="3" eb="5">
      <t>シャカイ</t>
    </rPh>
    <rPh sb="5" eb="8">
      <t>ホケンリョウ</t>
    </rPh>
    <rPh sb="9" eb="11">
      <t>コウセイ</t>
    </rPh>
    <rPh sb="12" eb="14">
      <t>カイゴ</t>
    </rPh>
    <rPh sb="15" eb="17">
      <t>ケンコウ</t>
    </rPh>
    <phoneticPr fontId="1"/>
  </si>
  <si>
    <t>64歳まで</t>
    <rPh sb="2" eb="3">
      <t>サイ</t>
    </rPh>
    <phoneticPr fontId="1"/>
  </si>
  <si>
    <t>70歳繰り下げ</t>
    <rPh sb="2" eb="3">
      <t>サイ</t>
    </rPh>
    <rPh sb="3" eb="4">
      <t>ク</t>
    </rPh>
    <rPh sb="5" eb="6">
      <t>サ</t>
    </rPh>
    <phoneticPr fontId="1"/>
  </si>
  <si>
    <t>75歳繰り下げ</t>
    <rPh sb="2" eb="3">
      <t>サイ</t>
    </rPh>
    <rPh sb="3" eb="4">
      <t>ク</t>
    </rPh>
    <rPh sb="5" eb="6">
      <t>サ</t>
    </rPh>
    <phoneticPr fontId="1"/>
  </si>
  <si>
    <t>給与やボーナスは、前年の４月～６月の間に支給されたもの。通勤手当は、４月～６月の間に支給されたものの１か月分</t>
    <rPh sb="0" eb="2">
      <t>キュウヨ</t>
    </rPh>
    <rPh sb="9" eb="11">
      <t>ゼンネン</t>
    </rPh>
    <rPh sb="13" eb="14">
      <t>ツキ</t>
    </rPh>
    <rPh sb="16" eb="17">
      <t>ツキ</t>
    </rPh>
    <rPh sb="18" eb="19">
      <t>アイダ</t>
    </rPh>
    <rPh sb="20" eb="22">
      <t>シキュウ</t>
    </rPh>
    <rPh sb="28" eb="30">
      <t>ツウキン</t>
    </rPh>
    <rPh sb="30" eb="32">
      <t>テアテ</t>
    </rPh>
    <rPh sb="35" eb="36">
      <t>ツキ</t>
    </rPh>
    <rPh sb="38" eb="39">
      <t>ツキ</t>
    </rPh>
    <rPh sb="40" eb="41">
      <t>アイダ</t>
    </rPh>
    <rPh sb="42" eb="44">
      <t>シキュウ</t>
    </rPh>
    <rPh sb="52" eb="54">
      <t>ゲツブン</t>
    </rPh>
    <phoneticPr fontId="1"/>
  </si>
  <si>
    <t>氏　名</t>
    <rPh sb="0" eb="1">
      <t>ウジ</t>
    </rPh>
    <rPh sb="2" eb="3">
      <t>メイ</t>
    </rPh>
    <phoneticPr fontId="1"/>
  </si>
  <si>
    <t>&lt;参考&gt;
幼稚園から高校まで：
文部科学省「子供の学習費調査」(令和3年度)より。学校教育費、学校給食費及び学校外活動費の合計。
大学：
文部科学省令による標準額及び文部科学省「令和元年度私立大学等入学者に係る初年度学生納付金平均額の調査結果について」より。大学公立は国立大学。なお、大学入試検定料は除く。</t>
    <rPh sb="1" eb="3">
      <t>サンコウ</t>
    </rPh>
    <rPh sb="5" eb="8">
      <t>ヨウチエン</t>
    </rPh>
    <rPh sb="10" eb="12">
      <t>コウコウ</t>
    </rPh>
    <rPh sb="16" eb="21">
      <t>モンブカガクショウ</t>
    </rPh>
    <rPh sb="22" eb="24">
      <t>コドモ</t>
    </rPh>
    <rPh sb="25" eb="28">
      <t>ガクシュウヒ</t>
    </rPh>
    <rPh sb="28" eb="30">
      <t>チョウサ</t>
    </rPh>
    <rPh sb="32" eb="34">
      <t>レイワ</t>
    </rPh>
    <rPh sb="35" eb="37">
      <t>ネンド</t>
    </rPh>
    <rPh sb="41" eb="43">
      <t>ガッコウ</t>
    </rPh>
    <rPh sb="43" eb="46">
      <t>キョウイクヒ</t>
    </rPh>
    <rPh sb="47" eb="49">
      <t>ガッコウ</t>
    </rPh>
    <rPh sb="49" eb="52">
      <t>キュウショクヒ</t>
    </rPh>
    <rPh sb="52" eb="53">
      <t>オヨ</t>
    </rPh>
    <rPh sb="54" eb="57">
      <t>ガッコウガイ</t>
    </rPh>
    <rPh sb="57" eb="60">
      <t>カツドウヒ</t>
    </rPh>
    <rPh sb="61" eb="63">
      <t>ゴウケイ</t>
    </rPh>
    <rPh sb="65" eb="67">
      <t>ダイガク</t>
    </rPh>
    <rPh sb="69" eb="75">
      <t>モンブカガクショウレイ</t>
    </rPh>
    <rPh sb="78" eb="81">
      <t>ヒョウジュンガク</t>
    </rPh>
    <rPh sb="81" eb="82">
      <t>オヨ</t>
    </rPh>
    <rPh sb="83" eb="85">
      <t>モンブ</t>
    </rPh>
    <rPh sb="85" eb="88">
      <t>カガクショウ</t>
    </rPh>
    <rPh sb="89" eb="91">
      <t>レイワ</t>
    </rPh>
    <rPh sb="91" eb="94">
      <t>ガンネンド</t>
    </rPh>
    <rPh sb="94" eb="98">
      <t>シリツダイガク</t>
    </rPh>
    <rPh sb="98" eb="99">
      <t>トウ</t>
    </rPh>
    <rPh sb="99" eb="102">
      <t>ニュウガクシャ</t>
    </rPh>
    <rPh sb="103" eb="104">
      <t>カカ</t>
    </rPh>
    <rPh sb="105" eb="108">
      <t>ショネンド</t>
    </rPh>
    <rPh sb="108" eb="110">
      <t>ガクセイ</t>
    </rPh>
    <rPh sb="110" eb="113">
      <t>ノウフキン</t>
    </rPh>
    <rPh sb="113" eb="116">
      <t>ヘイキンガク</t>
    </rPh>
    <rPh sb="117" eb="119">
      <t>チョウサ</t>
    </rPh>
    <rPh sb="119" eb="121">
      <t>ケッカ</t>
    </rPh>
    <rPh sb="129" eb="131">
      <t>ダイガク</t>
    </rPh>
    <rPh sb="131" eb="133">
      <t>コウリツ</t>
    </rPh>
    <rPh sb="134" eb="138">
      <t>コクリツダイガク</t>
    </rPh>
    <rPh sb="142" eb="144">
      <t>ダイガク</t>
    </rPh>
    <rPh sb="144" eb="146">
      <t>ニュウシ</t>
    </rPh>
    <rPh sb="146" eb="149">
      <t>ケンテイリョウ</t>
    </rPh>
    <rPh sb="150" eb="151">
      <t>ノゾ</t>
    </rPh>
    <phoneticPr fontId="1"/>
  </si>
  <si>
    <t>全員卒業後</t>
    <rPh sb="0" eb="2">
      <t>ゼンイン</t>
    </rPh>
    <rPh sb="2" eb="5">
      <t>ソツギョウゴ</t>
    </rPh>
    <phoneticPr fontId="1"/>
  </si>
  <si>
    <t>61歳以降</t>
    <rPh sb="2" eb="3">
      <t>サイ</t>
    </rPh>
    <rPh sb="3" eb="5">
      <t>イコウ</t>
    </rPh>
    <phoneticPr fontId="1"/>
  </si>
  <si>
    <t>71歳以降</t>
    <rPh sb="2" eb="3">
      <t>サイ</t>
    </rPh>
    <rPh sb="3" eb="5">
      <t>イコウ</t>
    </rPh>
    <phoneticPr fontId="1"/>
  </si>
  <si>
    <t>65歳以降(9割)</t>
    <rPh sb="2" eb="3">
      <t>サイ</t>
    </rPh>
    <rPh sb="3" eb="5">
      <t>イコウ</t>
    </rPh>
    <rPh sb="7" eb="8">
      <t>ワリ</t>
    </rPh>
    <phoneticPr fontId="1"/>
  </si>
  <si>
    <t>75歳以降(8割)</t>
    <rPh sb="2" eb="3">
      <t>サイ</t>
    </rPh>
    <rPh sb="3" eb="5">
      <t>イコウ</t>
    </rPh>
    <rPh sb="7" eb="8">
      <t>ワリ</t>
    </rPh>
    <phoneticPr fontId="1"/>
  </si>
  <si>
    <t>ー</t>
    <phoneticPr fontId="1"/>
  </si>
  <si>
    <r>
      <t>注）キャッシュフロー表の例示では、</t>
    </r>
    <r>
      <rPr>
        <b/>
        <sz val="10"/>
        <color theme="1"/>
        <rFont val="游ゴシック"/>
        <family val="3"/>
        <charset val="128"/>
        <scheme val="minor"/>
      </rPr>
      <t>幼稚園、小中高校は公立</t>
    </r>
    <r>
      <rPr>
        <sz val="10"/>
        <color theme="1"/>
        <rFont val="游ゴシック"/>
        <family val="2"/>
        <charset val="128"/>
        <scheme val="minor"/>
      </rPr>
      <t>、</t>
    </r>
    <r>
      <rPr>
        <b/>
        <sz val="10"/>
        <color theme="1"/>
        <rFont val="游ゴシック"/>
        <family val="3"/>
        <charset val="128"/>
        <scheme val="minor"/>
      </rPr>
      <t>大学は私立文系</t>
    </r>
    <r>
      <rPr>
        <sz val="10"/>
        <color theme="1"/>
        <rFont val="游ゴシック"/>
        <family val="2"/>
        <charset val="128"/>
        <scheme val="minor"/>
      </rPr>
      <t>で設定</t>
    </r>
    <rPh sb="0" eb="1">
      <t>チュウ</t>
    </rPh>
    <rPh sb="10" eb="11">
      <t>ヒョウ</t>
    </rPh>
    <rPh sb="12" eb="14">
      <t>レイジ</t>
    </rPh>
    <rPh sb="17" eb="20">
      <t>ヨウチエン</t>
    </rPh>
    <rPh sb="21" eb="22">
      <t>ショウ</t>
    </rPh>
    <rPh sb="22" eb="23">
      <t>チュウ</t>
    </rPh>
    <rPh sb="23" eb="25">
      <t>コウコウ</t>
    </rPh>
    <rPh sb="26" eb="28">
      <t>コウリツ</t>
    </rPh>
    <rPh sb="29" eb="31">
      <t>ダイガク</t>
    </rPh>
    <rPh sb="32" eb="34">
      <t>シリツ</t>
    </rPh>
    <rPh sb="34" eb="36">
      <t>ブンケイ</t>
    </rPh>
    <rPh sb="37" eb="39">
      <t>セッテイ</t>
    </rPh>
    <phoneticPr fontId="1"/>
  </si>
  <si>
    <t>キャッシュフロー
表へ転記</t>
    <rPh sb="9" eb="10">
      <t>ヒョウ</t>
    </rPh>
    <rPh sb="11" eb="13">
      <t>テンキ</t>
    </rPh>
    <phoneticPr fontId="1"/>
  </si>
  <si>
    <t>西暦</t>
    <rPh sb="0" eb="2">
      <t>セイレキ</t>
    </rPh>
    <phoneticPr fontId="1"/>
  </si>
  <si>
    <t>本人</t>
    <rPh sb="0" eb="2">
      <t>ホンニン</t>
    </rPh>
    <phoneticPr fontId="1"/>
  </si>
  <si>
    <t>配偶者</t>
    <rPh sb="0" eb="3">
      <t>ハイグウシャ</t>
    </rPh>
    <phoneticPr fontId="1"/>
  </si>
  <si>
    <t>子１</t>
    <rPh sb="0" eb="1">
      <t>コ</t>
    </rPh>
    <phoneticPr fontId="1"/>
  </si>
  <si>
    <t>子２</t>
    <rPh sb="0" eb="1">
      <t>コ</t>
    </rPh>
    <phoneticPr fontId="1"/>
  </si>
  <si>
    <t>子３</t>
    <rPh sb="0" eb="1">
      <t>コ</t>
    </rPh>
    <phoneticPr fontId="1"/>
  </si>
  <si>
    <t>子４</t>
    <rPh sb="0" eb="1">
      <t>コ</t>
    </rPh>
    <phoneticPr fontId="1"/>
  </si>
  <si>
    <t>父</t>
    <rPh sb="0" eb="1">
      <t>チチ</t>
    </rPh>
    <phoneticPr fontId="1"/>
  </si>
  <si>
    <t>母</t>
    <rPh sb="0" eb="1">
      <t>ハハ</t>
    </rPh>
    <phoneticPr fontId="1"/>
  </si>
  <si>
    <t>本人</t>
    <rPh sb="0" eb="2">
      <t>ホンニン</t>
    </rPh>
    <phoneticPr fontId="1"/>
  </si>
  <si>
    <t>子１</t>
    <rPh sb="0" eb="1">
      <t>コ</t>
    </rPh>
    <phoneticPr fontId="1"/>
  </si>
  <si>
    <t>子２</t>
    <rPh sb="0" eb="1">
      <t>コ</t>
    </rPh>
    <phoneticPr fontId="1"/>
  </si>
  <si>
    <t>子３</t>
    <rPh sb="0" eb="1">
      <t>コ</t>
    </rPh>
    <phoneticPr fontId="1"/>
  </si>
  <si>
    <t>子４</t>
    <rPh sb="0" eb="1">
      <t>コ</t>
    </rPh>
    <phoneticPr fontId="1"/>
  </si>
  <si>
    <t>父</t>
    <rPh sb="0" eb="1">
      <t>チチ</t>
    </rPh>
    <phoneticPr fontId="1"/>
  </si>
  <si>
    <t>母</t>
    <rPh sb="0" eb="1">
      <t>ハハ</t>
    </rPh>
    <phoneticPr fontId="1"/>
  </si>
  <si>
    <t>⑦</t>
    <phoneticPr fontId="1"/>
  </si>
  <si>
    <t>②～⑦</t>
    <phoneticPr fontId="1"/>
  </si>
  <si>
    <t>②～⑤</t>
    <phoneticPr fontId="1"/>
  </si>
  <si>
    <t>子：扶養控除額(万円)</t>
    <rPh sb="0" eb="1">
      <t>コ</t>
    </rPh>
    <rPh sb="2" eb="4">
      <t>フヨウ</t>
    </rPh>
    <rPh sb="4" eb="6">
      <t>コウジョ</t>
    </rPh>
    <rPh sb="6" eb="7">
      <t>ガク</t>
    </rPh>
    <rPh sb="8" eb="9">
      <t>マン</t>
    </rPh>
    <rPh sb="9" eb="10">
      <t>エン</t>
    </rPh>
    <phoneticPr fontId="1"/>
  </si>
  <si>
    <t>⑥～⑦</t>
    <phoneticPr fontId="1"/>
  </si>
  <si>
    <t>親：扶養控除額(万円)</t>
    <rPh sb="0" eb="1">
      <t>オヤ</t>
    </rPh>
    <rPh sb="2" eb="4">
      <t>フヨウ</t>
    </rPh>
    <rPh sb="4" eb="7">
      <t>コウジョガク</t>
    </rPh>
    <rPh sb="8" eb="10">
      <t>マンエン</t>
    </rPh>
    <phoneticPr fontId="1"/>
  </si>
  <si>
    <t>⑹　扶養控除額計(万円)</t>
    <rPh sb="2" eb="4">
      <t>フヨウ</t>
    </rPh>
    <rPh sb="4" eb="7">
      <t>コウジョガク</t>
    </rPh>
    <rPh sb="7" eb="8">
      <t>ケイ</t>
    </rPh>
    <rPh sb="9" eb="11">
      <t>マンエン</t>
    </rPh>
    <phoneticPr fontId="1"/>
  </si>
  <si>
    <t>⑸　配偶者控除額(万円)</t>
    <rPh sb="2" eb="5">
      <t>ハイグウシャ</t>
    </rPh>
    <rPh sb="5" eb="7">
      <t>コウジョ</t>
    </rPh>
    <rPh sb="7" eb="8">
      <t>ガク</t>
    </rPh>
    <rPh sb="9" eb="10">
      <t>マン</t>
    </rPh>
    <rPh sb="10" eb="11">
      <t>エン</t>
    </rPh>
    <phoneticPr fontId="1"/>
  </si>
  <si>
    <t>⑸配偶者控除額及び⑹扶養控除額の計算</t>
    <rPh sb="6" eb="7">
      <t>ガク</t>
    </rPh>
    <rPh sb="7" eb="8">
      <t>オヨ</t>
    </rPh>
    <rPh sb="16" eb="18">
      <t>ケイサン</t>
    </rPh>
    <phoneticPr fontId="1"/>
  </si>
  <si>
    <t>報酬額平均</t>
    <rPh sb="0" eb="3">
      <t>ホウシュウガク</t>
    </rPh>
    <rPh sb="3" eb="5">
      <t>ヘイキン</t>
    </rPh>
    <phoneticPr fontId="1"/>
  </si>
  <si>
    <t>健康保険料</t>
    <rPh sb="0" eb="5">
      <t>ケンコウホケンリョウ</t>
    </rPh>
    <phoneticPr fontId="1"/>
  </si>
  <si>
    <t>標準賞与額⑴</t>
    <rPh sb="0" eb="2">
      <t>ヒョウジュン</t>
    </rPh>
    <rPh sb="2" eb="4">
      <t>ショウヨ</t>
    </rPh>
    <rPh sb="4" eb="5">
      <t>ガク</t>
    </rPh>
    <phoneticPr fontId="1"/>
  </si>
  <si>
    <t>標準賞与額⑵</t>
    <rPh sb="0" eb="2">
      <t>ヒョウジュン</t>
    </rPh>
    <rPh sb="2" eb="4">
      <t>ショウヨ</t>
    </rPh>
    <rPh sb="4" eb="5">
      <t>ガク</t>
    </rPh>
    <phoneticPr fontId="1"/>
  </si>
  <si>
    <t>健康保険料(給与分)</t>
    <rPh sb="0" eb="5">
      <t>ケンコウホケンリョウ</t>
    </rPh>
    <rPh sb="6" eb="8">
      <t>キュウヨ</t>
    </rPh>
    <rPh sb="8" eb="9">
      <t>ブン</t>
    </rPh>
    <phoneticPr fontId="1"/>
  </si>
  <si>
    <t>健康保険料(賞与分)</t>
    <rPh sb="0" eb="5">
      <t>ケンコウホケンリョウ</t>
    </rPh>
    <rPh sb="6" eb="8">
      <t>ショウヨ</t>
    </rPh>
    <rPh sb="8" eb="9">
      <t>ブン</t>
    </rPh>
    <phoneticPr fontId="1"/>
  </si>
  <si>
    <t>健康保険料計</t>
    <rPh sb="0" eb="2">
      <t>ケンコウ</t>
    </rPh>
    <rPh sb="2" eb="5">
      <t>ホケンリョウ</t>
    </rPh>
    <rPh sb="5" eb="6">
      <t>ケイ</t>
    </rPh>
    <phoneticPr fontId="1"/>
  </si>
  <si>
    <t>介護保険料(給与分)</t>
    <rPh sb="0" eb="2">
      <t>カイゴ</t>
    </rPh>
    <rPh sb="2" eb="5">
      <t>ホケンリョウ</t>
    </rPh>
    <rPh sb="6" eb="9">
      <t>キュウヨブン</t>
    </rPh>
    <phoneticPr fontId="1"/>
  </si>
  <si>
    <t>介護保険料(賞与分)</t>
    <rPh sb="0" eb="2">
      <t>カイゴ</t>
    </rPh>
    <rPh sb="2" eb="5">
      <t>ホケンリョウ</t>
    </rPh>
    <rPh sb="6" eb="8">
      <t>ショウヨ</t>
    </rPh>
    <rPh sb="8" eb="9">
      <t>ブン</t>
    </rPh>
    <phoneticPr fontId="1"/>
  </si>
  <si>
    <t>介護保険料計</t>
    <rPh sb="0" eb="5">
      <t>カイゴホケンリョウ</t>
    </rPh>
    <rPh sb="5" eb="6">
      <t>ケイ</t>
    </rPh>
    <phoneticPr fontId="1"/>
  </si>
  <si>
    <t>月収＋通勤費</t>
    <rPh sb="0" eb="2">
      <t>ゲッシュウ</t>
    </rPh>
    <rPh sb="3" eb="6">
      <t>ツウキンヒ</t>
    </rPh>
    <phoneticPr fontId="1"/>
  </si>
  <si>
    <t>雇用保険料</t>
    <rPh sb="0" eb="2">
      <t>コヨウ</t>
    </rPh>
    <rPh sb="2" eb="5">
      <t>ホケンリョウ</t>
    </rPh>
    <phoneticPr fontId="1"/>
  </si>
  <si>
    <t>給与所得控除</t>
    <rPh sb="0" eb="2">
      <t>キュウヨ</t>
    </rPh>
    <rPh sb="2" eb="4">
      <t>ショトク</t>
    </rPh>
    <rPh sb="4" eb="6">
      <t>コウジョ</t>
    </rPh>
    <phoneticPr fontId="1"/>
  </si>
  <si>
    <t>給与所得</t>
    <rPh sb="0" eb="2">
      <t>キュウヨ</t>
    </rPh>
    <rPh sb="2" eb="4">
      <t>ショトク</t>
    </rPh>
    <phoneticPr fontId="1"/>
  </si>
  <si>
    <t>配偶者控除</t>
    <rPh sb="0" eb="5">
      <t>ハイグウシャコウジョ</t>
    </rPh>
    <phoneticPr fontId="1"/>
  </si>
  <si>
    <t>健康保険料(介護込み)</t>
    <rPh sb="0" eb="2">
      <t>ケンコウ</t>
    </rPh>
    <rPh sb="2" eb="5">
      <t>ホケンリョウ</t>
    </rPh>
    <rPh sb="6" eb="8">
      <t>カイゴ</t>
    </rPh>
    <rPh sb="8" eb="9">
      <t>コ</t>
    </rPh>
    <phoneticPr fontId="1"/>
  </si>
  <si>
    <t>雇用保険料</t>
    <rPh sb="0" eb="4">
      <t>コヨウホケン</t>
    </rPh>
    <rPh sb="4" eb="5">
      <t>リョウ</t>
    </rPh>
    <phoneticPr fontId="1"/>
  </si>
  <si>
    <t>厚生年金保険料</t>
    <rPh sb="0" eb="7">
      <t>コウセイネンキンホケンリョウ</t>
    </rPh>
    <phoneticPr fontId="1"/>
  </si>
  <si>
    <t>所得税(%)</t>
    <rPh sb="0" eb="3">
      <t>ショトクゼイ</t>
    </rPh>
    <phoneticPr fontId="1"/>
  </si>
  <si>
    <t>保険料率(医療・支援)(%)</t>
    <rPh sb="0" eb="4">
      <t>ホケンリョウリツ</t>
    </rPh>
    <rPh sb="5" eb="7">
      <t>イリョウ</t>
    </rPh>
    <rPh sb="8" eb="10">
      <t>シエン</t>
    </rPh>
    <phoneticPr fontId="1"/>
  </si>
  <si>
    <t>保険料率(介護)(%)</t>
    <rPh sb="0" eb="4">
      <t>ホケンリョウリツ</t>
    </rPh>
    <rPh sb="5" eb="7">
      <t>カイゴ</t>
    </rPh>
    <phoneticPr fontId="1"/>
  </si>
  <si>
    <t>税率に応じた控除額</t>
    <rPh sb="0" eb="2">
      <t>ゼイリツ</t>
    </rPh>
    <rPh sb="3" eb="4">
      <t>オウ</t>
    </rPh>
    <rPh sb="6" eb="9">
      <t>コウジョガク</t>
    </rPh>
    <phoneticPr fontId="1"/>
  </si>
  <si>
    <t>所得税(復興所得税込み)</t>
    <rPh sb="0" eb="3">
      <t>ショトクゼイ</t>
    </rPh>
    <rPh sb="4" eb="6">
      <t>フッコウ</t>
    </rPh>
    <rPh sb="6" eb="8">
      <t>ショトク</t>
    </rPh>
    <rPh sb="8" eb="9">
      <t>ゼイ</t>
    </rPh>
    <rPh sb="9" eb="10">
      <t>コ</t>
    </rPh>
    <phoneticPr fontId="1"/>
  </si>
  <si>
    <t>介護保険料</t>
    <rPh sb="0" eb="5">
      <t>カイゴホケンリョウ</t>
    </rPh>
    <phoneticPr fontId="1"/>
  </si>
  <si>
    <t>厚生年金保険料</t>
    <rPh sb="0" eb="4">
      <t>コウセイネンキン</t>
    </rPh>
    <rPh sb="4" eb="7">
      <t>ホケンリョウ</t>
    </rPh>
    <phoneticPr fontId="1"/>
  </si>
  <si>
    <t>厚生年金保険料計</t>
    <rPh sb="0" eb="4">
      <t>コウセイネンキン</t>
    </rPh>
    <rPh sb="4" eb="7">
      <t>ホケンリョウ</t>
    </rPh>
    <rPh sb="7" eb="8">
      <t>ケイ</t>
    </rPh>
    <phoneticPr fontId="1"/>
  </si>
  <si>
    <t>厚生年金保険料(給与分)</t>
    <rPh sb="0" eb="2">
      <t>コウセイ</t>
    </rPh>
    <rPh sb="2" eb="4">
      <t>ネンキン</t>
    </rPh>
    <rPh sb="4" eb="7">
      <t>ホケンリョウ</t>
    </rPh>
    <rPh sb="8" eb="10">
      <t>キュウヨ</t>
    </rPh>
    <rPh sb="10" eb="11">
      <t>ブン</t>
    </rPh>
    <phoneticPr fontId="1"/>
  </si>
  <si>
    <t>厚生年金保険料(賞与分)</t>
    <rPh sb="0" eb="2">
      <t>コウセイ</t>
    </rPh>
    <rPh sb="2" eb="4">
      <t>ネンキン</t>
    </rPh>
    <rPh sb="4" eb="7">
      <t>ホケンリョウ</t>
    </rPh>
    <rPh sb="8" eb="10">
      <t>ショウヨ</t>
    </rPh>
    <rPh sb="10" eb="11">
      <t>ブン</t>
    </rPh>
    <phoneticPr fontId="1"/>
  </si>
  <si>
    <t>住民税(%)</t>
    <rPh sb="0" eb="3">
      <t>ジュウミンゼイ</t>
    </rPh>
    <phoneticPr fontId="1"/>
  </si>
  <si>
    <t>均等割額</t>
    <rPh sb="0" eb="2">
      <t>キントウ</t>
    </rPh>
    <rPh sb="2" eb="3">
      <t>ワリ</t>
    </rPh>
    <rPh sb="3" eb="4">
      <t>ガク</t>
    </rPh>
    <phoneticPr fontId="1"/>
  </si>
  <si>
    <t>入力したのち転記</t>
    <rPh sb="0" eb="2">
      <t>ニュウリョク</t>
    </rPh>
    <rPh sb="6" eb="8">
      <t>テンキ</t>
    </rPh>
    <phoneticPr fontId="1"/>
  </si>
  <si>
    <t>想定年金額</t>
    <rPh sb="0" eb="2">
      <t>ソウテイ</t>
    </rPh>
    <rPh sb="2" eb="5">
      <t>ネンキンガク</t>
    </rPh>
    <phoneticPr fontId="1"/>
  </si>
  <si>
    <t>保険料率(雇用)</t>
    <rPh sb="0" eb="4">
      <t>ホケンリョウリツ</t>
    </rPh>
    <rPh sb="5" eb="7">
      <t>コヨウ</t>
    </rPh>
    <phoneticPr fontId="1"/>
  </si>
  <si>
    <t>給与・年金等</t>
    <rPh sb="0" eb="2">
      <t>キュウヨ</t>
    </rPh>
    <rPh sb="3" eb="5">
      <t>ネンキン</t>
    </rPh>
    <rPh sb="5" eb="6">
      <t>トウ</t>
    </rPh>
    <phoneticPr fontId="1"/>
  </si>
  <si>
    <t>合計所得金額</t>
    <rPh sb="0" eb="2">
      <t>ゴウケイ</t>
    </rPh>
    <rPh sb="2" eb="4">
      <t>ショトク</t>
    </rPh>
    <rPh sb="4" eb="6">
      <t>キンガク</t>
    </rPh>
    <phoneticPr fontId="1"/>
  </si>
  <si>
    <t>公的年金等雑所得</t>
    <rPh sb="0" eb="2">
      <t>コウテキ</t>
    </rPh>
    <rPh sb="2" eb="5">
      <t>ネンキントウ</t>
    </rPh>
    <rPh sb="5" eb="8">
      <t>ザツショトク</t>
    </rPh>
    <phoneticPr fontId="1"/>
  </si>
  <si>
    <t>年齢</t>
    <rPh sb="0" eb="2">
      <t>ネンレイ</t>
    </rPh>
    <phoneticPr fontId="1"/>
  </si>
  <si>
    <t>控除と課税所得</t>
    <rPh sb="0" eb="2">
      <t>コウジョ</t>
    </rPh>
    <rPh sb="3" eb="5">
      <t>カゼイ</t>
    </rPh>
    <rPh sb="5" eb="7">
      <t>ショトク</t>
    </rPh>
    <phoneticPr fontId="1"/>
  </si>
  <si>
    <t>給与年収</t>
    <rPh sb="0" eb="2">
      <t>キュウヨ</t>
    </rPh>
    <rPh sb="2" eb="4">
      <t>ネンシュウ</t>
    </rPh>
    <phoneticPr fontId="1"/>
  </si>
  <si>
    <t>保険料率(厚生)(%)</t>
    <rPh sb="0" eb="4">
      <t>ホケンリョウリツ</t>
    </rPh>
    <rPh sb="5" eb="7">
      <t>コウセイ</t>
    </rPh>
    <phoneticPr fontId="1"/>
  </si>
  <si>
    <t>(単位：万円)</t>
    <rPh sb="1" eb="3">
      <t>タンイ</t>
    </rPh>
    <rPh sb="4" eb="6">
      <t>マンエン</t>
    </rPh>
    <phoneticPr fontId="1"/>
  </si>
  <si>
    <t>資料</t>
    <rPh sb="0" eb="2">
      <t>シリョウ</t>
    </rPh>
    <phoneticPr fontId="1"/>
  </si>
  <si>
    <t>（単位：円）</t>
    <phoneticPr fontId="1"/>
  </si>
  <si>
    <t>通勤手当(月)</t>
    <rPh sb="0" eb="4">
      <t>ツウキンテアテ</t>
    </rPh>
    <rPh sb="5" eb="6">
      <t>ツキ</t>
    </rPh>
    <phoneticPr fontId="1"/>
  </si>
  <si>
    <t>生命保険料・地震保険料控除</t>
    <rPh sb="0" eb="2">
      <t>セイメイ</t>
    </rPh>
    <rPh sb="2" eb="5">
      <t>ホケンリョウ</t>
    </rPh>
    <rPh sb="6" eb="8">
      <t>ジシン</t>
    </rPh>
    <rPh sb="8" eb="11">
      <t>ホケンリョウ</t>
    </rPh>
    <rPh sb="11" eb="13">
      <t>コウジョ</t>
    </rPh>
    <phoneticPr fontId="1"/>
  </si>
  <si>
    <t>生命保険料控除額</t>
    <rPh sb="0" eb="5">
      <t>セイメイホケンリョウ</t>
    </rPh>
    <rPh sb="5" eb="8">
      <t>コウジョガク</t>
    </rPh>
    <phoneticPr fontId="1"/>
  </si>
  <si>
    <t>支払い終了年</t>
    <rPh sb="0" eb="2">
      <t>シハラ</t>
    </rPh>
    <rPh sb="3" eb="6">
      <t>シュウリョウネン</t>
    </rPh>
    <phoneticPr fontId="1"/>
  </si>
  <si>
    <t>地震保険料控除額</t>
    <rPh sb="0" eb="2">
      <t>ジシン</t>
    </rPh>
    <rPh sb="2" eb="5">
      <t>ホケンリョウ</t>
    </rPh>
    <rPh sb="5" eb="8">
      <t>コウジョガク</t>
    </rPh>
    <phoneticPr fontId="1"/>
  </si>
  <si>
    <t>永年</t>
    <rPh sb="0" eb="2">
      <t>エイネン</t>
    </rPh>
    <phoneticPr fontId="1"/>
  </si>
  <si>
    <t>生命保険料控除額(万円)</t>
    <rPh sb="0" eb="2">
      <t>セイメイ</t>
    </rPh>
    <rPh sb="2" eb="5">
      <t>ホケンリョウ</t>
    </rPh>
    <rPh sb="5" eb="7">
      <t>コウジョ</t>
    </rPh>
    <rPh sb="7" eb="8">
      <t>ガク</t>
    </rPh>
    <rPh sb="9" eb="11">
      <t>マンエン</t>
    </rPh>
    <phoneticPr fontId="1"/>
  </si>
  <si>
    <t>地震保険料控除額(万円)</t>
    <rPh sb="0" eb="2">
      <t>ジシン</t>
    </rPh>
    <rPh sb="2" eb="5">
      <t>ホケンリョウ</t>
    </rPh>
    <rPh sb="5" eb="7">
      <t>コウジョ</t>
    </rPh>
    <rPh sb="7" eb="8">
      <t>ガク</t>
    </rPh>
    <rPh sb="9" eb="11">
      <t>マンエン</t>
    </rPh>
    <phoneticPr fontId="1"/>
  </si>
  <si>
    <t>保険料控除額計(万円)</t>
    <rPh sb="0" eb="3">
      <t>ホケンリョウ</t>
    </rPh>
    <rPh sb="3" eb="6">
      <t>コウジョガク</t>
    </rPh>
    <rPh sb="6" eb="7">
      <t>ケイ</t>
    </rPh>
    <rPh sb="8" eb="10">
      <t>マンエン</t>
    </rPh>
    <phoneticPr fontId="1"/>
  </si>
  <si>
    <t>(繰り下げも加味)「ねんきん定期便」より</t>
  </si>
  <si>
    <t>支出(家族計)</t>
    <phoneticPr fontId="1"/>
  </si>
  <si>
    <t>収　入</t>
    <rPh sb="0" eb="1">
      <t>オサム</t>
    </rPh>
    <rPh sb="2" eb="3">
      <t>ニュウ</t>
    </rPh>
    <phoneticPr fontId="1"/>
  </si>
  <si>
    <t xml:space="preserve"> 支出(家族計)</t>
    <rPh sb="1" eb="3">
      <t>シシュツ</t>
    </rPh>
    <rPh sb="4" eb="6">
      <t>カゾク</t>
    </rPh>
    <rPh sb="6" eb="7">
      <t>ケイ</t>
    </rPh>
    <phoneticPr fontId="1"/>
  </si>
  <si>
    <t>(別表の年額より選択入力)</t>
    <rPh sb="1" eb="3">
      <t>ベッピョウ</t>
    </rPh>
    <rPh sb="4" eb="6">
      <t>ネンガク</t>
    </rPh>
    <rPh sb="8" eb="10">
      <t>センタク</t>
    </rPh>
    <rPh sb="10" eb="12">
      <t>ニュウリョク</t>
    </rPh>
    <phoneticPr fontId="1"/>
  </si>
  <si>
    <t>想定教育費等</t>
    <rPh sb="0" eb="2">
      <t>ソウテイ</t>
    </rPh>
    <rPh sb="2" eb="5">
      <t>キョウイクヒ</t>
    </rPh>
    <rPh sb="5" eb="6">
      <t>トウ</t>
    </rPh>
    <phoneticPr fontId="1"/>
  </si>
  <si>
    <t>(繰り下げも加味)「ねんきん定期便」より</t>
    <phoneticPr fontId="1"/>
  </si>
  <si>
    <t>想定退職金額</t>
    <rPh sb="0" eb="2">
      <t>ソウテイ</t>
    </rPh>
    <rPh sb="2" eb="5">
      <t>タイショクキン</t>
    </rPh>
    <rPh sb="5" eb="6">
      <t>ガク</t>
    </rPh>
    <phoneticPr fontId="1"/>
  </si>
  <si>
    <t>現在の定期預金又は投資額</t>
    <rPh sb="0" eb="2">
      <t>ゲンザイ</t>
    </rPh>
    <rPh sb="3" eb="7">
      <t>テイキヨキン</t>
    </rPh>
    <rPh sb="7" eb="8">
      <t>マタ</t>
    </rPh>
    <rPh sb="9" eb="11">
      <t>トウシ</t>
    </rPh>
    <rPh sb="11" eb="12">
      <t>ガク</t>
    </rPh>
    <phoneticPr fontId="1"/>
  </si>
  <si>
    <t>月積立定期額　又は投資額</t>
    <rPh sb="0" eb="1">
      <t>ツキ</t>
    </rPh>
    <rPh sb="1" eb="3">
      <t>ツミタテ</t>
    </rPh>
    <rPh sb="3" eb="5">
      <t>テイキ</t>
    </rPh>
    <rPh sb="5" eb="6">
      <t>ガク</t>
    </rPh>
    <rPh sb="7" eb="8">
      <t>マタ</t>
    </rPh>
    <rPh sb="9" eb="12">
      <t>トウシガク</t>
    </rPh>
    <phoneticPr fontId="1"/>
  </si>
  <si>
    <t>定期預金又は投資想定利率(%)</t>
    <rPh sb="0" eb="2">
      <t>テイキ</t>
    </rPh>
    <rPh sb="2" eb="4">
      <t>ヨキン</t>
    </rPh>
    <rPh sb="4" eb="5">
      <t>マタ</t>
    </rPh>
    <rPh sb="6" eb="8">
      <t>トウシ</t>
    </rPh>
    <rPh sb="8" eb="10">
      <t>ソウテイ</t>
    </rPh>
    <rPh sb="10" eb="12">
      <t>リリツ</t>
    </rPh>
    <phoneticPr fontId="1"/>
  </si>
  <si>
    <t>標準報酬額　　(ﾎﾞｰﾅｽ2回)</t>
    <rPh sb="0" eb="2">
      <t>ヒョウジュン</t>
    </rPh>
    <rPh sb="2" eb="5">
      <t>ホウシュウガク</t>
    </rPh>
    <rPh sb="14" eb="15">
      <t>カイ</t>
    </rPh>
    <phoneticPr fontId="1"/>
  </si>
  <si>
    <t>既に受給している場合は実額。なお、キャッシュフロー表には反映させず</t>
    <rPh sb="0" eb="1">
      <t>スデ</t>
    </rPh>
    <rPh sb="2" eb="4">
      <t>ジュキュウ</t>
    </rPh>
    <rPh sb="8" eb="10">
      <t>バアイ</t>
    </rPh>
    <rPh sb="11" eb="13">
      <t>ジツガク</t>
    </rPh>
    <rPh sb="25" eb="26">
      <t>ヒョウ</t>
    </rPh>
    <rPh sb="28" eb="30">
      <t>ハンエイ</t>
    </rPh>
    <phoneticPr fontId="1"/>
  </si>
  <si>
    <t>(右の資料による)</t>
    <phoneticPr fontId="1"/>
  </si>
  <si>
    <t>B:定期預金又は投資信託残高(解約又は売却後)</t>
    <rPh sb="2" eb="6">
      <t>テイキヨキン</t>
    </rPh>
    <rPh sb="6" eb="7">
      <t>マタ</t>
    </rPh>
    <rPh sb="8" eb="10">
      <t>トウシ</t>
    </rPh>
    <rPh sb="10" eb="12">
      <t>シンタク</t>
    </rPh>
    <rPh sb="12" eb="14">
      <t>ザンダカ</t>
    </rPh>
    <rPh sb="15" eb="17">
      <t>カイヤク</t>
    </rPh>
    <rPh sb="17" eb="18">
      <t>マタ</t>
    </rPh>
    <rPh sb="19" eb="22">
      <t>バイキャクゴ</t>
    </rPh>
    <phoneticPr fontId="12"/>
  </si>
  <si>
    <t>③　投資信託売却等</t>
    <rPh sb="2" eb="4">
      <t>トウシ</t>
    </rPh>
    <rPh sb="4" eb="6">
      <t>シンタク</t>
    </rPh>
    <rPh sb="6" eb="8">
      <t>バイキャク</t>
    </rPh>
    <rPh sb="8" eb="9">
      <t>トウ</t>
    </rPh>
    <phoneticPr fontId="12"/>
  </si>
  <si>
    <t>右上の別表の教育費年額より選択入力</t>
    <rPh sb="0" eb="1">
      <t>ミギ</t>
    </rPh>
    <rPh sb="1" eb="2">
      <t>ウエ</t>
    </rPh>
    <rPh sb="3" eb="5">
      <t>ベッピョウ</t>
    </rPh>
    <rPh sb="6" eb="9">
      <t>キョウイクヒ</t>
    </rPh>
    <rPh sb="9" eb="11">
      <t>ネンガク</t>
    </rPh>
    <rPh sb="13" eb="15">
      <t>センタク</t>
    </rPh>
    <rPh sb="15" eb="17">
      <t>ニュウリョク</t>
    </rPh>
    <phoneticPr fontId="1"/>
  </si>
  <si>
    <t>本人</t>
    <rPh sb="0" eb="2">
      <t>ホンニン</t>
    </rPh>
    <phoneticPr fontId="1"/>
  </si>
  <si>
    <t>配偶者</t>
    <rPh sb="0" eb="3">
      <t>ハイグウシャ</t>
    </rPh>
    <phoneticPr fontId="1"/>
  </si>
  <si>
    <t>各種控除額(配偶者)</t>
    <rPh sb="0" eb="2">
      <t>カクシュ</t>
    </rPh>
    <rPh sb="2" eb="5">
      <t>コウジョガク</t>
    </rPh>
    <rPh sb="6" eb="9">
      <t>ハイグウシャ</t>
    </rPh>
    <phoneticPr fontId="1"/>
  </si>
  <si>
    <t>各種控除額(本人)</t>
    <rPh sb="0" eb="2">
      <t>カクシュ</t>
    </rPh>
    <rPh sb="2" eb="5">
      <t>コウジョガク</t>
    </rPh>
    <rPh sb="6" eb="8">
      <t>ホンニン</t>
    </rPh>
    <phoneticPr fontId="1"/>
  </si>
  <si>
    <t>支払い終了年</t>
    <rPh sb="0" eb="2">
      <t>シハライ</t>
    </rPh>
    <rPh sb="3" eb="6">
      <t>シュウリョウネン</t>
    </rPh>
    <phoneticPr fontId="1"/>
  </si>
  <si>
    <t>大谷　勝平</t>
    <rPh sb="0" eb="2">
      <t>オオタニ</t>
    </rPh>
    <rPh sb="3" eb="5">
      <t>ショウヘイ</t>
    </rPh>
    <phoneticPr fontId="1"/>
  </si>
  <si>
    <t>大谷　真実</t>
    <rPh sb="0" eb="2">
      <t>オオタニ</t>
    </rPh>
    <rPh sb="3" eb="5">
      <t>マミ</t>
    </rPh>
    <phoneticPr fontId="1"/>
  </si>
  <si>
    <t>流星</t>
    <rPh sb="0" eb="2">
      <t>リュウセイ</t>
    </rPh>
    <phoneticPr fontId="1"/>
  </si>
  <si>
    <t>里帆</t>
    <rPh sb="0" eb="2">
      <t>リホ</t>
    </rPh>
    <phoneticPr fontId="1"/>
  </si>
  <si>
    <t>収入・税・社保</t>
    <rPh sb="0" eb="2">
      <t>シュウニュウ</t>
    </rPh>
    <rPh sb="3" eb="4">
      <t>ゼイ</t>
    </rPh>
    <rPh sb="5" eb="7">
      <t>シャホ</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</si>
</sst>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
    <numFmt numFmtId="179" formatCode="0.0_ "/>
    <numFmt numFmtId="180" formatCode="0.0"/>
    <numFmt numFmtId="181" formatCode="0.000"/>
    <numFmt numFmtId="182" formatCode="0.00_ "/>
    <numFmt numFmtId="183" formatCode="0_ ;[Red]\-0\ "/>
  </numFmts>
  <fonts count="3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6"/>
      <name val="ＭＳ Ｐゴシック"/>
      <family val="3"/>
      <charset val="128"/>
    </font>
    <font>
      <b/>
      <sz val="13"/>
      <color theme="1"/>
      <name val="游ゴシック"/>
      <family val="3"/>
      <charset val="128"/>
      <scheme val="minor"/>
    </font>
    <font>
      <b/>
      <sz val="14"/>
      <color theme="1"/>
      <name val="游ゴシック"/>
      <family val="3"/>
      <charset val="128"/>
      <scheme val="minor"/>
    </font>
    <font>
      <sz val="9"/>
      <color theme="1"/>
      <name val="メイリオ"/>
      <family val="3"/>
      <charset val="128"/>
    </font>
    <font>
      <sz val="11"/>
      <color theme="1"/>
      <name val="メイリオ"/>
      <family val="3"/>
      <charset val="128"/>
    </font>
    <font>
      <sz val="9"/>
      <name val="メイリオ"/>
      <family val="3"/>
      <charset val="128"/>
    </font>
    <font>
      <sz val="10"/>
      <color theme="1"/>
      <name val="メイリオ"/>
      <family val="3"/>
      <charset val="128"/>
    </font>
    <font>
      <b/>
      <sz val="10"/>
      <color theme="1"/>
      <name val="メイリオ"/>
      <family val="3"/>
      <charset val="128"/>
    </font>
    <font>
      <b/>
      <sz val="14"/>
      <color theme="1"/>
      <name val="メイリオ"/>
      <family val="3"/>
      <charset val="128"/>
    </font>
    <font>
      <b/>
      <sz val="9"/>
      <color theme="1"/>
      <name val="メイリオ"/>
      <family val="3"/>
      <charset val="128"/>
    </font>
    <font>
      <b/>
      <sz val="10"/>
      <color theme="1"/>
      <name val="游ゴシック"/>
      <family val="2"/>
      <charset val="128"/>
      <scheme val="minor"/>
    </font>
    <font>
      <sz val="9"/>
      <name val="ＭＳ Ｐ明朝"/>
      <family val="1"/>
      <charset val="128"/>
    </font>
    <font>
      <b/>
      <sz val="12"/>
      <color theme="1"/>
      <name val="メイリオ"/>
      <family val="3"/>
      <charset val="128"/>
    </font>
    <font>
      <b/>
      <sz val="12"/>
      <color theme="0"/>
      <name val="メイリオ"/>
      <family val="3"/>
      <charset val="128"/>
    </font>
    <font>
      <b/>
      <sz val="8"/>
      <color theme="1"/>
      <name val="メイリオ"/>
      <family val="3"/>
      <charset val="128"/>
    </font>
    <font>
      <b/>
      <sz val="11"/>
      <color theme="1"/>
      <name val="メイリオ"/>
      <family val="3"/>
      <charset val="128"/>
    </font>
    <font>
      <sz val="8"/>
      <color theme="1"/>
      <name val="メイリオ"/>
      <family val="3"/>
      <charset val="128"/>
    </font>
    <font>
      <sz val="7"/>
      <color theme="1"/>
      <name val="メイリオ"/>
      <family val="3"/>
      <charset val="128"/>
    </font>
    <font>
      <b/>
      <sz val="11"/>
      <color theme="1"/>
      <name val="游ゴシック"/>
      <family val="2"/>
      <charset val="128"/>
      <scheme val="minor"/>
    </font>
    <font>
      <b/>
      <sz val="14"/>
      <color theme="0"/>
      <name val="メイリオ"/>
      <family val="3"/>
      <charset val="128"/>
    </font>
    <font>
      <b/>
      <sz val="9"/>
      <name val="メイリオ"/>
      <family val="3"/>
      <charset val="128"/>
    </font>
    <font>
      <b/>
      <sz val="9"/>
      <color theme="1"/>
      <name val="游ゴシック"/>
      <family val="2"/>
      <charset val="128"/>
      <scheme val="minor"/>
    </font>
    <font>
      <b/>
      <sz val="10"/>
      <color theme="0" tint="-4.9989318521683403E-2"/>
      <name val="メイリオ"/>
      <family val="3"/>
      <charset val="128"/>
    </font>
    <font>
      <sz val="12"/>
      <color theme="1"/>
      <name val="游ゴシック"/>
      <family val="3"/>
      <charset val="128"/>
      <scheme val="minor"/>
    </font>
  </fonts>
  <fills count="20">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4F9B9"/>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0" tint="-0.249977111117893"/>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hair">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right/>
      <top style="double">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05">
    <xf numFmtId="0" fontId="0" fillId="0" borderId="0" xfId="0">
      <alignment vertical="center"/>
    </xf>
    <xf numFmtId="0" fontId="3" fillId="0" borderId="0" xfId="0" applyFont="1" applyAlignment="1">
      <alignment horizontal="center" vertical="center" shrinkToFit="1"/>
    </xf>
    <xf numFmtId="0" fontId="3" fillId="0" borderId="0" xfId="0" applyFont="1">
      <alignment vertical="center"/>
    </xf>
    <xf numFmtId="0" fontId="14" fillId="0" borderId="0" xfId="0" applyFont="1">
      <alignment vertical="center"/>
    </xf>
    <xf numFmtId="0" fontId="16" fillId="0" borderId="0" xfId="0" applyFont="1">
      <alignment vertical="center"/>
    </xf>
    <xf numFmtId="0" fontId="7" fillId="0" borderId="0" xfId="0" applyFont="1">
      <alignment vertical="center"/>
    </xf>
    <xf numFmtId="0" fontId="17" fillId="12" borderId="32" xfId="0" applyFont="1" applyFill="1" applyBorder="1" applyAlignment="1">
      <alignment horizontal="center" vertical="top"/>
    </xf>
    <xf numFmtId="38" fontId="17" fillId="12" borderId="15" xfId="0" applyNumberFormat="1" applyFont="1" applyFill="1" applyBorder="1" applyAlignment="1">
      <alignment horizontal="center" vertical="top"/>
    </xf>
    <xf numFmtId="38" fontId="17" fillId="0" borderId="15" xfId="0" applyNumberFormat="1" applyFont="1" applyBorder="1" applyAlignment="1">
      <alignment horizontal="center" vertical="top"/>
    </xf>
    <xf numFmtId="0" fontId="17" fillId="0" borderId="37" xfId="0" applyFont="1" applyBorder="1" applyAlignment="1">
      <alignment horizontal="center" vertical="top"/>
    </xf>
    <xf numFmtId="9" fontId="17" fillId="0" borderId="37" xfId="0" applyNumberFormat="1" applyFont="1" applyBorder="1" applyAlignment="1">
      <alignment horizontal="center" vertical="top"/>
    </xf>
    <xf numFmtId="38" fontId="17" fillId="4" borderId="57" xfId="0" applyNumberFormat="1" applyFont="1" applyFill="1" applyBorder="1" applyAlignment="1">
      <alignment horizontal="center" vertical="top"/>
    </xf>
    <xf numFmtId="38" fontId="17" fillId="4" borderId="16" xfId="0" applyNumberFormat="1" applyFont="1" applyFill="1" applyBorder="1" applyAlignment="1">
      <alignment horizontal="center" vertical="top"/>
    </xf>
    <xf numFmtId="0" fontId="17" fillId="5" borderId="58" xfId="0" applyFont="1" applyFill="1" applyBorder="1" applyAlignment="1">
      <alignment horizontal="center" vertical="top" shrinkToFit="1"/>
    </xf>
    <xf numFmtId="0" fontId="17" fillId="5" borderId="55" xfId="0" applyFont="1" applyFill="1" applyBorder="1" applyAlignment="1">
      <alignment horizontal="center" vertical="top" shrinkToFit="1"/>
    </xf>
    <xf numFmtId="0" fontId="17" fillId="5" borderId="65" xfId="0" applyFont="1" applyFill="1" applyBorder="1" applyAlignment="1">
      <alignment horizontal="center" vertical="top" shrinkToFit="1"/>
    </xf>
    <xf numFmtId="38" fontId="17" fillId="0" borderId="30" xfId="0" applyNumberFormat="1" applyFont="1" applyBorder="1" applyAlignment="1">
      <alignment horizontal="center" vertical="top"/>
    </xf>
    <xf numFmtId="0" fontId="17" fillId="4" borderId="15" xfId="0" applyFont="1" applyFill="1" applyBorder="1" applyAlignment="1">
      <alignment horizontal="left" vertical="top" shrinkToFit="1"/>
    </xf>
    <xf numFmtId="0" fontId="17" fillId="12" borderId="15" xfId="0" applyFont="1" applyFill="1" applyBorder="1" applyAlignment="1">
      <alignment horizontal="left" vertical="top" shrinkToFit="1"/>
    </xf>
    <xf numFmtId="0" fontId="17" fillId="0" borderId="15" xfId="0" applyFont="1" applyBorder="1" applyAlignment="1">
      <alignment horizontal="left" vertical="top" shrinkToFit="1"/>
    </xf>
    <xf numFmtId="0" fontId="17" fillId="0" borderId="52" xfId="0" applyFont="1" applyBorder="1" applyAlignment="1">
      <alignment horizontal="left" vertical="top" shrinkToFit="1"/>
    </xf>
    <xf numFmtId="38" fontId="17" fillId="0" borderId="32" xfId="1" applyFont="1" applyFill="1" applyBorder="1" applyAlignment="1">
      <alignment horizontal="right" vertical="top" shrinkToFit="1"/>
    </xf>
    <xf numFmtId="38" fontId="17" fillId="4" borderId="61" xfId="0" applyNumberFormat="1" applyFont="1" applyFill="1" applyBorder="1" applyAlignment="1">
      <alignment horizontal="center" vertical="top"/>
    </xf>
    <xf numFmtId="0" fontId="23" fillId="0" borderId="56" xfId="0" applyFont="1" applyBorder="1" applyAlignment="1">
      <alignment horizontal="center" vertical="center"/>
    </xf>
    <xf numFmtId="38" fontId="17" fillId="4" borderId="11" xfId="0" applyNumberFormat="1" applyFont="1" applyFill="1" applyBorder="1" applyAlignment="1">
      <alignment horizontal="center" vertical="top"/>
    </xf>
    <xf numFmtId="38" fontId="17" fillId="12" borderId="14" xfId="0" applyNumberFormat="1" applyFont="1" applyFill="1" applyBorder="1" applyAlignment="1">
      <alignment horizontal="center" vertical="top"/>
    </xf>
    <xf numFmtId="38" fontId="17" fillId="0" borderId="14" xfId="0" applyNumberFormat="1" applyFont="1" applyBorder="1" applyAlignment="1">
      <alignment horizontal="center" vertical="top"/>
    </xf>
    <xf numFmtId="38" fontId="17" fillId="0" borderId="27" xfId="0" applyNumberFormat="1" applyFont="1" applyBorder="1" applyAlignment="1">
      <alignment horizontal="center" vertical="top"/>
    </xf>
    <xf numFmtId="0" fontId="17" fillId="4" borderId="0" xfId="0" applyFont="1" applyFill="1" applyAlignment="1">
      <alignment horizontal="left" vertical="top" shrinkToFit="1"/>
    </xf>
    <xf numFmtId="0" fontId="17" fillId="4" borderId="11" xfId="0" applyFont="1" applyFill="1" applyBorder="1" applyAlignment="1">
      <alignment horizontal="left" vertical="top" shrinkToFit="1"/>
    </xf>
    <xf numFmtId="0" fontId="17" fillId="12" borderId="12" xfId="0" applyFont="1" applyFill="1" applyBorder="1" applyAlignment="1">
      <alignment horizontal="left" vertical="top" shrinkToFit="1"/>
    </xf>
    <xf numFmtId="0" fontId="17" fillId="12" borderId="0" xfId="0" applyFont="1" applyFill="1" applyAlignment="1">
      <alignment horizontal="left" vertical="top" shrinkToFit="1"/>
    </xf>
    <xf numFmtId="0" fontId="17" fillId="12" borderId="11" xfId="0" applyFont="1" applyFill="1" applyBorder="1" applyAlignment="1">
      <alignment horizontal="left" vertical="top" shrinkToFit="1"/>
    </xf>
    <xf numFmtId="0" fontId="17" fillId="0" borderId="14" xfId="0" applyFont="1" applyBorder="1" applyAlignment="1">
      <alignment horizontal="left" vertical="top" shrinkToFit="1"/>
    </xf>
    <xf numFmtId="178" fontId="17" fillId="0" borderId="23" xfId="0" applyNumberFormat="1" applyFont="1" applyBorder="1" applyAlignment="1">
      <alignment horizontal="center" vertical="top"/>
    </xf>
    <xf numFmtId="178" fontId="17" fillId="0" borderId="25" xfId="0" applyNumberFormat="1" applyFont="1" applyBorder="1" applyAlignment="1">
      <alignment horizontal="center" vertical="top"/>
    </xf>
    <xf numFmtId="178" fontId="17" fillId="0" borderId="35" xfId="0" applyNumberFormat="1" applyFont="1" applyBorder="1" applyAlignment="1">
      <alignment horizontal="center" vertical="top" shrinkToFit="1"/>
    </xf>
    <xf numFmtId="178" fontId="17" fillId="0" borderId="32" xfId="0" applyNumberFormat="1" applyFont="1" applyBorder="1" applyAlignment="1">
      <alignment horizontal="center" vertical="top" shrinkToFit="1"/>
    </xf>
    <xf numFmtId="38" fontId="17" fillId="0" borderId="12" xfId="0" applyNumberFormat="1" applyFont="1" applyBorder="1" applyAlignment="1">
      <alignment horizontal="center" vertical="top"/>
    </xf>
    <xf numFmtId="38" fontId="17" fillId="0" borderId="39" xfId="0" applyNumberFormat="1" applyFont="1" applyBorder="1" applyAlignment="1">
      <alignment horizontal="center" vertical="top"/>
    </xf>
    <xf numFmtId="0" fontId="16" fillId="0" borderId="71" xfId="0" applyFont="1" applyBorder="1">
      <alignment vertical="center"/>
    </xf>
    <xf numFmtId="0" fontId="15" fillId="0" borderId="65" xfId="0" applyFont="1" applyBorder="1" applyAlignment="1">
      <alignment vertical="center" shrinkToFit="1"/>
    </xf>
    <xf numFmtId="0" fontId="16" fillId="0" borderId="39" xfId="0" applyFont="1" applyBorder="1">
      <alignment vertical="center"/>
    </xf>
    <xf numFmtId="0" fontId="15" fillId="0" borderId="32" xfId="0" applyFont="1" applyBorder="1" applyAlignment="1">
      <alignment horizontal="center" vertical="center" shrinkToFit="1"/>
    </xf>
    <xf numFmtId="38" fontId="19" fillId="0" borderId="37" xfId="0" applyNumberFormat="1" applyFont="1" applyBorder="1" applyAlignment="1">
      <alignment horizontal="center" vertical="center" shrinkToFit="1"/>
    </xf>
    <xf numFmtId="38" fontId="15" fillId="0" borderId="15" xfId="0" applyNumberFormat="1" applyFont="1" applyBorder="1" applyAlignment="1">
      <alignment horizontal="center" vertical="center" shrinkToFit="1"/>
    </xf>
    <xf numFmtId="0" fontId="16" fillId="0" borderId="39" xfId="0" applyFont="1" applyBorder="1" applyAlignment="1">
      <alignment horizontal="center" vertical="center"/>
    </xf>
    <xf numFmtId="0" fontId="16" fillId="0" borderId="39" xfId="0" applyFont="1" applyBorder="1" applyAlignment="1">
      <alignment horizontal="center" vertical="center" shrinkToFit="1"/>
    </xf>
    <xf numFmtId="0" fontId="15" fillId="0" borderId="65" xfId="0" applyFont="1" applyBorder="1" applyAlignment="1">
      <alignment horizontal="center" vertical="center" shrinkToFit="1"/>
    </xf>
    <xf numFmtId="38" fontId="15" fillId="0" borderId="32" xfId="0" applyNumberFormat="1" applyFont="1" applyBorder="1" applyAlignment="1">
      <alignment horizontal="center" vertical="center" shrinkToFit="1"/>
    </xf>
    <xf numFmtId="0" fontId="19" fillId="0" borderId="37" xfId="0" applyFont="1" applyBorder="1" applyAlignment="1">
      <alignment horizontal="center" vertical="center" shrinkToFit="1"/>
    </xf>
    <xf numFmtId="0" fontId="15" fillId="0" borderId="15" xfId="0" applyFont="1" applyBorder="1" applyAlignment="1">
      <alignment horizontal="center" vertical="center" shrinkToFit="1"/>
    </xf>
    <xf numFmtId="0" fontId="27" fillId="16" borderId="71" xfId="0" applyFont="1" applyFill="1" applyBorder="1" applyAlignment="1">
      <alignment horizontal="center" vertical="center" shrinkToFit="1"/>
    </xf>
    <xf numFmtId="0" fontId="16" fillId="0" borderId="72" xfId="0" applyFont="1" applyBorder="1" applyAlignment="1">
      <alignment horizontal="center" vertical="center" shrinkToFit="1"/>
    </xf>
    <xf numFmtId="0" fontId="15" fillId="0" borderId="57" xfId="0" applyFont="1" applyBorder="1" applyAlignment="1">
      <alignment horizontal="center" vertical="center"/>
    </xf>
    <xf numFmtId="0" fontId="15" fillId="0" borderId="61" xfId="0" applyFont="1" applyBorder="1" applyAlignment="1">
      <alignment horizontal="center" vertical="center"/>
    </xf>
    <xf numFmtId="0" fontId="16" fillId="0" borderId="39" xfId="0" applyFont="1" applyBorder="1" applyAlignment="1">
      <alignment vertical="center" shrinkToFit="1"/>
    </xf>
    <xf numFmtId="0" fontId="15" fillId="0" borderId="0" xfId="0" applyFont="1" applyAlignment="1">
      <alignment horizontal="center" vertical="center" shrinkToFit="1"/>
    </xf>
    <xf numFmtId="0" fontId="21" fillId="16" borderId="55" xfId="0" applyFont="1" applyFill="1" applyBorder="1" applyAlignment="1">
      <alignment horizontal="right" vertical="center" shrinkToFit="1"/>
    </xf>
    <xf numFmtId="0" fontId="21" fillId="16" borderId="65" xfId="0" applyFont="1" applyFill="1" applyBorder="1" applyAlignment="1">
      <alignment horizontal="right" vertical="center" shrinkToFit="1"/>
    </xf>
    <xf numFmtId="0" fontId="16" fillId="0" borderId="16" xfId="0" applyFont="1" applyBorder="1" applyAlignment="1">
      <alignment horizontal="right" vertical="center"/>
    </xf>
    <xf numFmtId="0" fontId="16" fillId="0" borderId="57" xfId="0" applyFont="1" applyBorder="1" applyAlignment="1">
      <alignment horizontal="right" vertical="center"/>
    </xf>
    <xf numFmtId="0" fontId="15" fillId="0" borderId="15" xfId="0" applyFont="1" applyBorder="1" applyAlignment="1">
      <alignment horizontal="right" vertical="center"/>
    </xf>
    <xf numFmtId="0" fontId="15" fillId="0" borderId="32" xfId="0" applyFont="1" applyBorder="1" applyAlignment="1">
      <alignment horizontal="right" vertical="center"/>
    </xf>
    <xf numFmtId="0" fontId="16" fillId="0" borderId="0" xfId="0" applyFont="1" applyAlignment="1">
      <alignment horizontal="right" vertical="center"/>
    </xf>
    <xf numFmtId="0" fontId="15" fillId="0" borderId="0" xfId="0" applyFont="1" applyAlignment="1">
      <alignment horizontal="right" vertical="center" shrinkToFit="1"/>
    </xf>
    <xf numFmtId="0" fontId="15" fillId="0" borderId="0" xfId="0" applyFont="1" applyAlignment="1">
      <alignment vertical="center" shrinkToFit="1"/>
    </xf>
    <xf numFmtId="180" fontId="28" fillId="0" borderId="0" xfId="0" applyNumberFormat="1" applyFont="1" applyAlignment="1">
      <alignment horizontal="right" vertical="center" shrinkToFit="1"/>
    </xf>
    <xf numFmtId="38" fontId="27" fillId="0" borderId="0" xfId="0" applyNumberFormat="1" applyFont="1" applyAlignment="1">
      <alignment horizontal="center"/>
    </xf>
    <xf numFmtId="0" fontId="27" fillId="0" borderId="0" xfId="0" applyFont="1" applyAlignment="1">
      <alignment horizontal="center"/>
    </xf>
    <xf numFmtId="0" fontId="28" fillId="0" borderId="0" xfId="0" applyFont="1" applyAlignment="1">
      <alignment horizontal="center" vertical="center" shrinkToFit="1"/>
    </xf>
    <xf numFmtId="0" fontId="28" fillId="0" borderId="0" xfId="0" applyFont="1" applyAlignment="1">
      <alignment horizontal="center" vertical="center" textRotation="255" shrinkToFit="1"/>
    </xf>
    <xf numFmtId="0" fontId="27" fillId="0" borderId="5" xfId="0" applyFont="1" applyBorder="1" applyAlignment="1"/>
    <xf numFmtId="38" fontId="27" fillId="0" borderId="5" xfId="0" applyNumberFormat="1" applyFont="1" applyBorder="1" applyAlignment="1"/>
    <xf numFmtId="182" fontId="21" fillId="15" borderId="53" xfId="0" applyNumberFormat="1" applyFont="1" applyFill="1" applyBorder="1" applyAlignment="1">
      <alignment horizontal="right" vertical="center" shrinkToFit="1"/>
    </xf>
    <xf numFmtId="0" fontId="15" fillId="0" borderId="34" xfId="0" applyFont="1" applyBorder="1" applyAlignment="1">
      <alignment horizontal="right" vertical="center" shrinkToFit="1"/>
    </xf>
    <xf numFmtId="180" fontId="15" fillId="0" borderId="34" xfId="0" applyNumberFormat="1" applyFont="1" applyBorder="1" applyAlignment="1">
      <alignment horizontal="right" vertical="center" shrinkToFit="1"/>
    </xf>
    <xf numFmtId="180" fontId="28" fillId="0" borderId="34" xfId="0" applyNumberFormat="1" applyFont="1" applyBorder="1" applyAlignment="1">
      <alignment horizontal="right" vertical="center" shrinkToFit="1"/>
    </xf>
    <xf numFmtId="0" fontId="15" fillId="0" borderId="59" xfId="0" applyFont="1" applyBorder="1" applyAlignment="1">
      <alignment horizontal="right" vertical="center" shrinkToFit="1"/>
    </xf>
    <xf numFmtId="180" fontId="28" fillId="0" borderId="39" xfId="0" applyNumberFormat="1" applyFont="1" applyBorder="1" applyAlignment="1">
      <alignment horizontal="right" vertical="center" shrinkToFit="1"/>
    </xf>
    <xf numFmtId="0" fontId="28" fillId="0" borderId="22" xfId="0" applyFont="1" applyBorder="1" applyAlignment="1">
      <alignment horizontal="center" vertical="center" shrinkToFit="1"/>
    </xf>
    <xf numFmtId="0" fontId="28" fillId="0" borderId="24" xfId="0" applyFont="1" applyBorder="1" applyAlignment="1">
      <alignment horizontal="center" vertical="center" shrinkToFit="1"/>
    </xf>
    <xf numFmtId="0" fontId="15" fillId="0" borderId="9" xfId="0" applyFont="1" applyBorder="1" applyAlignment="1">
      <alignment horizontal="right" vertical="center" shrinkToFit="1"/>
    </xf>
    <xf numFmtId="0" fontId="15" fillId="0" borderId="39" xfId="0" applyFont="1" applyBorder="1" applyAlignment="1">
      <alignment horizontal="right" vertical="center" shrinkToFit="1"/>
    </xf>
    <xf numFmtId="0" fontId="15" fillId="0" borderId="74" xfId="0" applyFont="1" applyBorder="1" applyAlignment="1">
      <alignment horizontal="right" vertical="center" shrinkToFit="1"/>
    </xf>
    <xf numFmtId="179" fontId="15" fillId="0" borderId="39" xfId="0" applyNumberFormat="1" applyFont="1" applyBorder="1" applyAlignment="1">
      <alignment horizontal="right" vertical="center" shrinkToFit="1"/>
    </xf>
    <xf numFmtId="180" fontId="15" fillId="0" borderId="39" xfId="0" applyNumberFormat="1" applyFont="1" applyBorder="1" applyAlignment="1">
      <alignment horizontal="right" vertical="center" shrinkToFit="1"/>
    </xf>
    <xf numFmtId="0" fontId="15" fillId="0" borderId="32" xfId="0" applyFont="1" applyBorder="1" applyAlignment="1">
      <alignment horizontal="right" vertical="center" shrinkToFit="1"/>
    </xf>
    <xf numFmtId="179" fontId="15" fillId="0" borderId="32" xfId="0" applyNumberFormat="1" applyFont="1" applyBorder="1" applyAlignment="1">
      <alignment horizontal="right" vertical="center" shrinkToFit="1"/>
    </xf>
    <xf numFmtId="180" fontId="15" fillId="0" borderId="32" xfId="0" applyNumberFormat="1" applyFont="1" applyBorder="1" applyAlignment="1">
      <alignment horizontal="right" vertical="center" shrinkToFit="1"/>
    </xf>
    <xf numFmtId="180" fontId="15" fillId="0" borderId="35" xfId="0" applyNumberFormat="1" applyFont="1" applyBorder="1" applyAlignment="1">
      <alignment horizontal="right" vertical="center" shrinkToFit="1"/>
    </xf>
    <xf numFmtId="0" fontId="15" fillId="0" borderId="35" xfId="0" applyFont="1" applyBorder="1" applyAlignment="1">
      <alignment horizontal="right" vertical="center" shrinkToFit="1"/>
    </xf>
    <xf numFmtId="0" fontId="15" fillId="0" borderId="60" xfId="0" applyFont="1" applyBorder="1" applyAlignment="1">
      <alignment horizontal="right" vertical="center" shrinkToFit="1"/>
    </xf>
    <xf numFmtId="0" fontId="28" fillId="0" borderId="2" xfId="0" applyFont="1" applyBorder="1" applyAlignment="1">
      <alignment horizontal="center" vertical="center" shrinkToFit="1"/>
    </xf>
    <xf numFmtId="1" fontId="15" fillId="0" borderId="9" xfId="0" applyNumberFormat="1" applyFont="1" applyBorder="1" applyAlignment="1">
      <alignment horizontal="right" vertical="center" shrinkToFit="1"/>
    </xf>
    <xf numFmtId="1" fontId="15" fillId="0" borderId="0" xfId="0" applyNumberFormat="1" applyFont="1" applyAlignment="1">
      <alignment horizontal="right" vertical="center" shrinkToFit="1"/>
    </xf>
    <xf numFmtId="0" fontId="15" fillId="0" borderId="71" xfId="0" applyFont="1" applyBorder="1" applyAlignment="1">
      <alignment horizontal="right" vertical="center" shrinkToFit="1"/>
    </xf>
    <xf numFmtId="180" fontId="15" fillId="0" borderId="71" xfId="0" applyNumberFormat="1" applyFont="1" applyBorder="1" applyAlignment="1">
      <alignment horizontal="right" vertical="center" shrinkToFit="1"/>
    </xf>
    <xf numFmtId="0" fontId="28" fillId="14" borderId="29" xfId="0" applyFont="1" applyFill="1" applyBorder="1" applyAlignment="1">
      <alignment horizontal="center" vertical="center" shrinkToFit="1"/>
    </xf>
    <xf numFmtId="2" fontId="15" fillId="15" borderId="71" xfId="0" applyNumberFormat="1" applyFont="1" applyFill="1" applyBorder="1" applyAlignment="1">
      <alignment horizontal="right" vertical="center" shrinkToFit="1"/>
    </xf>
    <xf numFmtId="2" fontId="28" fillId="0" borderId="39" xfId="0" applyNumberFormat="1" applyFont="1" applyBorder="1" applyAlignment="1">
      <alignment horizontal="right" vertical="center" shrinkToFit="1"/>
    </xf>
    <xf numFmtId="38" fontId="28" fillId="0" borderId="0" xfId="0" applyNumberFormat="1" applyFont="1" applyAlignment="1">
      <alignment horizontal="center" vertical="center" shrinkToFit="1"/>
    </xf>
    <xf numFmtId="0" fontId="28" fillId="14" borderId="8" xfId="0" applyFont="1" applyFill="1" applyBorder="1" applyAlignment="1">
      <alignment vertical="center" textRotation="255" shrinkToFit="1"/>
    </xf>
    <xf numFmtId="0" fontId="28" fillId="0" borderId="36" xfId="0" applyFont="1" applyBorder="1" applyAlignment="1">
      <alignment horizontal="center" vertical="center" shrinkToFit="1"/>
    </xf>
    <xf numFmtId="0" fontId="28" fillId="14" borderId="8" xfId="0" applyFont="1" applyFill="1" applyBorder="1" applyAlignment="1">
      <alignment horizontal="center" vertical="center" textRotation="255" shrinkToFit="1"/>
    </xf>
    <xf numFmtId="0" fontId="15" fillId="0" borderId="7" xfId="0" applyFont="1" applyBorder="1" applyAlignment="1">
      <alignment horizontal="right" vertical="center" shrinkToFit="1"/>
    </xf>
    <xf numFmtId="0" fontId="16" fillId="0" borderId="7" xfId="0" applyFont="1" applyBorder="1" applyAlignment="1">
      <alignment horizontal="right" vertical="center"/>
    </xf>
    <xf numFmtId="0" fontId="28" fillId="0" borderId="7" xfId="0" applyFont="1" applyBorder="1" applyAlignment="1">
      <alignment horizontal="center" vertical="center" shrinkToFit="1"/>
    </xf>
    <xf numFmtId="0" fontId="28" fillId="14" borderId="1" xfId="0" applyFont="1" applyFill="1" applyBorder="1" applyAlignment="1">
      <alignment horizontal="center" vertical="center" shrinkToFit="1"/>
    </xf>
    <xf numFmtId="182" fontId="21" fillId="15" borderId="75" xfId="0" applyNumberFormat="1" applyFont="1" applyFill="1" applyBorder="1" applyAlignment="1">
      <alignment horizontal="right" vertical="center" shrinkToFit="1"/>
    </xf>
    <xf numFmtId="180" fontId="28" fillId="0" borderId="32" xfId="0" applyNumberFormat="1" applyFont="1" applyBorder="1" applyAlignment="1">
      <alignment horizontal="right" vertical="center" shrinkToFit="1"/>
    </xf>
    <xf numFmtId="2" fontId="28" fillId="0" borderId="32" xfId="0" applyNumberFormat="1" applyFont="1" applyBorder="1" applyAlignment="1">
      <alignment horizontal="right" vertical="center" shrinkToFit="1"/>
    </xf>
    <xf numFmtId="182" fontId="21" fillId="15" borderId="31" xfId="0" applyNumberFormat="1" applyFont="1" applyFill="1" applyBorder="1" applyAlignment="1">
      <alignment horizontal="right" vertical="center" shrinkToFit="1"/>
    </xf>
    <xf numFmtId="180" fontId="28" fillId="0" borderId="35" xfId="0" applyNumberFormat="1" applyFont="1" applyBorder="1" applyAlignment="1">
      <alignment horizontal="right" vertical="center" shrinkToFit="1"/>
    </xf>
    <xf numFmtId="180" fontId="28" fillId="0" borderId="74" xfId="0" applyNumberFormat="1" applyFont="1" applyBorder="1" applyAlignment="1">
      <alignment horizontal="right" vertical="center" shrinkToFit="1"/>
    </xf>
    <xf numFmtId="180" fontId="28" fillId="0" borderId="33" xfId="0" applyNumberFormat="1" applyFont="1" applyBorder="1" applyAlignment="1">
      <alignment horizontal="right" vertical="center" shrinkToFit="1"/>
    </xf>
    <xf numFmtId="180" fontId="28" fillId="0" borderId="71" xfId="0" applyNumberFormat="1" applyFont="1" applyBorder="1" applyAlignment="1">
      <alignment horizontal="right" vertical="center" shrinkToFit="1"/>
    </xf>
    <xf numFmtId="180" fontId="28" fillId="0" borderId="65" xfId="0" applyNumberFormat="1" applyFont="1" applyBorder="1" applyAlignment="1">
      <alignment horizontal="right" vertical="center" shrinkToFit="1"/>
    </xf>
    <xf numFmtId="181" fontId="28" fillId="0" borderId="74" xfId="0" applyNumberFormat="1" applyFont="1" applyBorder="1" applyAlignment="1">
      <alignment horizontal="right" vertical="center" shrinkToFit="1"/>
    </xf>
    <xf numFmtId="181" fontId="28" fillId="0" borderId="33" xfId="0" applyNumberFormat="1" applyFont="1" applyBorder="1" applyAlignment="1">
      <alignment horizontal="right" vertical="center" shrinkToFit="1"/>
    </xf>
    <xf numFmtId="0" fontId="15" fillId="0" borderId="33" xfId="0" applyFont="1" applyBorder="1" applyAlignment="1">
      <alignment horizontal="right" vertical="center" shrinkToFit="1"/>
    </xf>
    <xf numFmtId="0" fontId="28" fillId="9" borderId="1" xfId="0" applyFont="1" applyFill="1" applyBorder="1" applyAlignment="1">
      <alignment horizontal="center" vertical="center" shrinkToFit="1"/>
    </xf>
    <xf numFmtId="180" fontId="15" fillId="0" borderId="65" xfId="0" applyNumberFormat="1" applyFont="1" applyBorder="1" applyAlignment="1">
      <alignment horizontal="right" vertical="center" shrinkToFit="1"/>
    </xf>
    <xf numFmtId="180" fontId="15" fillId="0" borderId="74" xfId="0" applyNumberFormat="1" applyFont="1" applyBorder="1" applyAlignment="1">
      <alignment horizontal="right" vertical="center" shrinkToFit="1"/>
    </xf>
    <xf numFmtId="180" fontId="15" fillId="0" borderId="33" xfId="0" applyNumberFormat="1" applyFont="1" applyBorder="1" applyAlignment="1">
      <alignment horizontal="right" vertical="center" shrinkToFit="1"/>
    </xf>
    <xf numFmtId="2" fontId="15" fillId="15" borderId="65" xfId="0" applyNumberFormat="1" applyFont="1" applyFill="1" applyBorder="1" applyAlignment="1">
      <alignment horizontal="right" vertical="center" shrinkToFit="1"/>
    </xf>
    <xf numFmtId="0" fontId="15" fillId="0" borderId="65" xfId="0" applyFont="1" applyBorder="1" applyAlignment="1">
      <alignment horizontal="right" vertical="center" shrinkToFit="1"/>
    </xf>
    <xf numFmtId="0" fontId="15" fillId="0" borderId="58" xfId="0" applyFont="1" applyBorder="1" applyAlignment="1">
      <alignment horizontal="right" vertical="center" shrinkToFit="1"/>
    </xf>
    <xf numFmtId="2" fontId="15" fillId="15" borderId="2" xfId="0" applyNumberFormat="1" applyFont="1" applyFill="1" applyBorder="1" applyAlignment="1">
      <alignment horizontal="right" vertical="center" shrinkToFit="1"/>
    </xf>
    <xf numFmtId="0" fontId="29" fillId="0" borderId="0" xfId="0" applyFont="1" applyAlignment="1">
      <alignment horizontal="right" vertical="center"/>
    </xf>
    <xf numFmtId="38" fontId="17" fillId="12" borderId="37" xfId="0" applyNumberFormat="1" applyFont="1" applyFill="1" applyBorder="1" applyAlignment="1">
      <alignment horizontal="center" vertical="top"/>
    </xf>
    <xf numFmtId="38" fontId="17" fillId="0" borderId="37" xfId="0" applyNumberFormat="1" applyFont="1" applyBorder="1" applyAlignment="1">
      <alignment horizontal="center" vertical="top"/>
    </xf>
    <xf numFmtId="38" fontId="17" fillId="0" borderId="62" xfId="0" applyNumberFormat="1" applyFont="1" applyBorder="1" applyAlignment="1">
      <alignment horizontal="center" vertical="top"/>
    </xf>
    <xf numFmtId="38" fontId="17" fillId="0" borderId="38" xfId="0" applyNumberFormat="1" applyFont="1" applyBorder="1" applyAlignment="1">
      <alignment horizontal="center" vertical="top"/>
    </xf>
    <xf numFmtId="0" fontId="13" fillId="0" borderId="0" xfId="0" applyFont="1">
      <alignment vertical="center"/>
    </xf>
    <xf numFmtId="0" fontId="15" fillId="0" borderId="55" xfId="0" applyFont="1" applyBorder="1" applyAlignment="1">
      <alignment horizontal="center" vertical="center" shrinkToFit="1"/>
    </xf>
    <xf numFmtId="0" fontId="15" fillId="0" borderId="34" xfId="0" applyFont="1" applyBorder="1" applyAlignment="1">
      <alignment horizontal="right"/>
    </xf>
    <xf numFmtId="0" fontId="15" fillId="0" borderId="35" xfId="0" applyFont="1" applyBorder="1" applyAlignment="1">
      <alignment horizontal="right"/>
    </xf>
    <xf numFmtId="0" fontId="16" fillId="0" borderId="74" xfId="0" applyFont="1" applyBorder="1" applyAlignment="1">
      <alignment vertical="center" shrinkToFit="1"/>
    </xf>
    <xf numFmtId="0" fontId="16" fillId="0" borderId="33" xfId="0" applyFont="1" applyBorder="1" applyAlignment="1">
      <alignment horizontal="center" vertical="center" shrinkToFit="1"/>
    </xf>
    <xf numFmtId="0" fontId="16" fillId="0" borderId="62" xfId="0" applyFont="1" applyBorder="1" applyAlignment="1">
      <alignment horizontal="center" vertical="center" shrinkToFit="1"/>
    </xf>
    <xf numFmtId="0" fontId="15" fillId="0" borderId="17" xfId="0" applyFont="1" applyBorder="1" applyAlignment="1">
      <alignment horizontal="right" vertical="center"/>
    </xf>
    <xf numFmtId="0" fontId="15" fillId="0" borderId="33" xfId="0" applyFont="1" applyBorder="1" applyAlignment="1">
      <alignment horizontal="right" vertical="center"/>
    </xf>
    <xf numFmtId="0" fontId="27" fillId="16" borderId="71" xfId="0" applyFont="1" applyFill="1" applyBorder="1" applyAlignment="1">
      <alignment vertical="center" shrinkToFit="1"/>
    </xf>
    <xf numFmtId="0" fontId="21" fillId="16" borderId="55" xfId="0" applyFont="1" applyFill="1" applyBorder="1" applyAlignment="1">
      <alignment horizontal="right" vertical="center"/>
    </xf>
    <xf numFmtId="0" fontId="21" fillId="16" borderId="65" xfId="0" applyFont="1" applyFill="1" applyBorder="1" applyAlignment="1">
      <alignment horizontal="right" vertical="center"/>
    </xf>
    <xf numFmtId="0" fontId="15" fillId="0" borderId="74" xfId="0" applyFont="1" applyBorder="1" applyAlignment="1">
      <alignment horizontal="right"/>
    </xf>
    <xf numFmtId="0" fontId="15" fillId="0" borderId="33" xfId="0" applyFont="1" applyBorder="1" applyAlignment="1">
      <alignment horizontal="right"/>
    </xf>
    <xf numFmtId="180" fontId="21" fillId="0" borderId="71" xfId="0" applyNumberFormat="1" applyFont="1" applyBorder="1" applyAlignment="1">
      <alignment horizontal="right"/>
    </xf>
    <xf numFmtId="180" fontId="21" fillId="0" borderId="65" xfId="0" applyNumberFormat="1" applyFont="1" applyBorder="1" applyAlignment="1">
      <alignment horizontal="right" vertical="center"/>
    </xf>
    <xf numFmtId="0" fontId="30" fillId="0" borderId="57" xfId="0" applyFont="1" applyBorder="1">
      <alignment vertical="center"/>
    </xf>
    <xf numFmtId="0" fontId="33" fillId="0" borderId="57" xfId="0" applyFont="1" applyBorder="1">
      <alignment vertical="center"/>
    </xf>
    <xf numFmtId="0" fontId="33" fillId="0" borderId="0" xfId="0" applyFont="1">
      <alignment vertical="center"/>
    </xf>
    <xf numFmtId="0" fontId="32" fillId="5" borderId="17" xfId="0" applyFont="1" applyFill="1" applyBorder="1" applyAlignment="1">
      <alignment horizontal="center" vertical="top" shrinkToFit="1"/>
    </xf>
    <xf numFmtId="0" fontId="32" fillId="5" borderId="12" xfId="0" applyFont="1" applyFill="1" applyBorder="1" applyAlignment="1">
      <alignment horizontal="center" vertical="top" shrinkToFit="1"/>
    </xf>
    <xf numFmtId="0" fontId="32" fillId="5" borderId="62" xfId="0" applyFont="1" applyFill="1" applyBorder="1" applyAlignment="1">
      <alignment horizontal="center" vertical="top"/>
    </xf>
    <xf numFmtId="38" fontId="32" fillId="5" borderId="17" xfId="1" applyFont="1" applyFill="1" applyBorder="1" applyAlignment="1">
      <alignment horizontal="right" vertical="top" shrinkToFit="1"/>
    </xf>
    <xf numFmtId="38" fontId="32" fillId="5" borderId="33" xfId="1" applyFont="1" applyFill="1" applyBorder="1" applyAlignment="1">
      <alignment horizontal="right" vertical="top" shrinkToFit="1"/>
    </xf>
    <xf numFmtId="38" fontId="32" fillId="5" borderId="60" xfId="1" applyFont="1" applyFill="1" applyBorder="1" applyAlignment="1">
      <alignment horizontal="right" vertical="top" shrinkToFit="1"/>
    </xf>
    <xf numFmtId="0" fontId="32" fillId="5" borderId="30" xfId="0" applyFont="1" applyFill="1" applyBorder="1" applyAlignment="1">
      <alignment horizontal="center" vertical="top" shrinkToFit="1"/>
    </xf>
    <xf numFmtId="0" fontId="32" fillId="5" borderId="27" xfId="0" applyFont="1" applyFill="1" applyBorder="1" applyAlignment="1">
      <alignment horizontal="center" vertical="top" shrinkToFit="1"/>
    </xf>
    <xf numFmtId="38" fontId="32" fillId="5" borderId="38" xfId="0" applyNumberFormat="1" applyFont="1" applyFill="1" applyBorder="1" applyAlignment="1">
      <alignment horizontal="center" vertical="top"/>
    </xf>
    <xf numFmtId="0" fontId="32" fillId="19" borderId="70" xfId="0" applyFont="1" applyFill="1" applyBorder="1" applyAlignment="1">
      <alignment horizontal="center" vertical="top" shrinkToFit="1"/>
    </xf>
    <xf numFmtId="0" fontId="32" fillId="19" borderId="50" xfId="0" applyFont="1" applyFill="1" applyBorder="1" applyAlignment="1">
      <alignment horizontal="center" vertical="top"/>
    </xf>
    <xf numFmtId="38" fontId="32" fillId="19" borderId="52" xfId="1" applyFont="1" applyFill="1" applyBorder="1" applyAlignment="1">
      <alignment horizontal="right" vertical="top" shrinkToFit="1"/>
    </xf>
    <xf numFmtId="38" fontId="32" fillId="19" borderId="35" xfId="1" applyFont="1" applyFill="1" applyBorder="1" applyAlignment="1">
      <alignment horizontal="right" vertical="top" shrinkToFit="1"/>
    </xf>
    <xf numFmtId="38" fontId="32" fillId="19" borderId="57" xfId="1" applyFont="1" applyFill="1" applyBorder="1" applyAlignment="1">
      <alignment horizontal="right" vertical="top" shrinkToFit="1"/>
    </xf>
    <xf numFmtId="38" fontId="17" fillId="19" borderId="57" xfId="1" applyFont="1" applyFill="1" applyBorder="1" applyAlignment="1">
      <alignment horizontal="right" vertical="top" shrinkToFit="1"/>
    </xf>
    <xf numFmtId="38" fontId="17" fillId="5" borderId="60" xfId="1" applyFont="1" applyFill="1" applyBorder="1" applyAlignment="1">
      <alignment horizontal="right" vertical="top" shrinkToFit="1"/>
    </xf>
    <xf numFmtId="0" fontId="32" fillId="15" borderId="51" xfId="0" applyFont="1" applyFill="1" applyBorder="1" applyAlignment="1">
      <alignment horizontal="left" vertical="top" shrinkToFit="1"/>
    </xf>
    <xf numFmtId="0" fontId="32" fillId="15" borderId="38" xfId="0" applyFont="1" applyFill="1" applyBorder="1" applyAlignment="1">
      <alignment horizontal="center" vertical="top"/>
    </xf>
    <xf numFmtId="177" fontId="32" fillId="15" borderId="30" xfId="0" applyNumberFormat="1" applyFont="1" applyFill="1" applyBorder="1" applyAlignment="1">
      <alignment horizontal="right" vertical="top" shrinkToFit="1"/>
    </xf>
    <xf numFmtId="177" fontId="32" fillId="15" borderId="60" xfId="0" applyNumberFormat="1" applyFont="1" applyFill="1" applyBorder="1" applyAlignment="1">
      <alignment horizontal="right" vertical="top" shrinkToFit="1"/>
    </xf>
    <xf numFmtId="38" fontId="17" fillId="15" borderId="60" xfId="1" applyFont="1" applyFill="1" applyBorder="1" applyAlignment="1">
      <alignment horizontal="right" vertical="top" shrinkToFit="1"/>
    </xf>
    <xf numFmtId="0" fontId="32" fillId="11" borderId="13" xfId="0" applyFont="1" applyFill="1" applyBorder="1" applyAlignment="1">
      <alignment horizontal="left" vertical="top" shrinkToFit="1"/>
    </xf>
    <xf numFmtId="0" fontId="32" fillId="11" borderId="37" xfId="0" applyFont="1" applyFill="1" applyBorder="1" applyAlignment="1">
      <alignment horizontal="right" vertical="top"/>
    </xf>
    <xf numFmtId="38" fontId="32" fillId="11" borderId="15" xfId="0" applyNumberFormat="1" applyFont="1" applyFill="1" applyBorder="1" applyAlignment="1">
      <alignment horizontal="right" vertical="top" shrinkToFit="1"/>
    </xf>
    <xf numFmtId="38" fontId="32" fillId="11" borderId="32" xfId="0" applyNumberFormat="1" applyFont="1" applyFill="1" applyBorder="1" applyAlignment="1">
      <alignment horizontal="right" vertical="top" shrinkToFit="1"/>
    </xf>
    <xf numFmtId="38" fontId="17" fillId="11" borderId="32" xfId="0" applyNumberFormat="1" applyFont="1" applyFill="1" applyBorder="1" applyAlignment="1">
      <alignment horizontal="right" vertical="top" shrinkToFit="1"/>
    </xf>
    <xf numFmtId="38" fontId="17" fillId="11" borderId="32" xfId="1" applyFont="1" applyFill="1" applyBorder="1" applyAlignment="1">
      <alignment horizontal="right" vertical="top" shrinkToFit="1"/>
    </xf>
    <xf numFmtId="178" fontId="17" fillId="11" borderId="13" xfId="0" applyNumberFormat="1" applyFont="1" applyFill="1" applyBorder="1" applyAlignment="1">
      <alignment horizontal="center" vertical="top" shrinkToFit="1"/>
    </xf>
    <xf numFmtId="3" fontId="17" fillId="11" borderId="37" xfId="0" applyNumberFormat="1" applyFont="1" applyFill="1" applyBorder="1" applyAlignment="1">
      <alignment horizontal="right" vertical="top"/>
    </xf>
    <xf numFmtId="3" fontId="17" fillId="11" borderId="15" xfId="0" applyNumberFormat="1" applyFont="1" applyFill="1" applyBorder="1" applyAlignment="1">
      <alignment horizontal="right" vertical="top" shrinkToFit="1"/>
    </xf>
    <xf numFmtId="38" fontId="32" fillId="5" borderId="30" xfId="1" applyFont="1" applyFill="1" applyBorder="1" applyAlignment="1">
      <alignment horizontal="right" vertical="top" shrinkToFit="1"/>
    </xf>
    <xf numFmtId="38" fontId="17" fillId="0" borderId="32" xfId="1" applyFont="1" applyBorder="1" applyAlignment="1">
      <alignment horizontal="right" vertical="top" shrinkToFit="1"/>
    </xf>
    <xf numFmtId="38" fontId="17" fillId="4" borderId="16" xfId="1" applyFont="1" applyFill="1" applyBorder="1" applyAlignment="1">
      <alignment horizontal="right" vertical="top" shrinkToFit="1"/>
    </xf>
    <xf numFmtId="38" fontId="17" fillId="4" borderId="57" xfId="1" applyFont="1" applyFill="1" applyBorder="1" applyAlignment="1">
      <alignment horizontal="right" vertical="top" shrinkToFit="1"/>
    </xf>
    <xf numFmtId="38" fontId="17" fillId="4" borderId="15" xfId="1" applyFont="1" applyFill="1" applyBorder="1" applyAlignment="1">
      <alignment horizontal="right" vertical="top" shrinkToFit="1"/>
    </xf>
    <xf numFmtId="38" fontId="17" fillId="4" borderId="32" xfId="1" applyFont="1" applyFill="1" applyBorder="1" applyAlignment="1">
      <alignment horizontal="right" vertical="top" shrinkToFit="1"/>
    </xf>
    <xf numFmtId="38" fontId="17" fillId="12" borderId="15" xfId="1" applyFont="1" applyFill="1" applyBorder="1" applyAlignment="1">
      <alignment horizontal="right" vertical="top" shrinkToFit="1"/>
    </xf>
    <xf numFmtId="38" fontId="17" fillId="12" borderId="57" xfId="1" applyFont="1" applyFill="1" applyBorder="1" applyAlignment="1">
      <alignment horizontal="right" vertical="top" shrinkToFit="1"/>
    </xf>
    <xf numFmtId="38" fontId="17" fillId="12" borderId="32" xfId="1" applyFont="1" applyFill="1" applyBorder="1" applyAlignment="1">
      <alignment horizontal="right" vertical="top" shrinkToFit="1"/>
    </xf>
    <xf numFmtId="38" fontId="17" fillId="0" borderId="15" xfId="1" applyFont="1" applyBorder="1" applyAlignment="1">
      <alignment horizontal="right" vertical="top" shrinkToFit="1"/>
    </xf>
    <xf numFmtId="38" fontId="17" fillId="0" borderId="52" xfId="1" applyFont="1" applyBorder="1" applyAlignment="1">
      <alignment horizontal="right" vertical="top" shrinkToFit="1"/>
    </xf>
    <xf numFmtId="38" fontId="17" fillId="0" borderId="35" xfId="1" applyFont="1" applyBorder="1" applyAlignment="1">
      <alignment horizontal="right" vertical="top" shrinkToFit="1"/>
    </xf>
    <xf numFmtId="0" fontId="17" fillId="4" borderId="34" xfId="0" applyFont="1" applyFill="1" applyBorder="1" applyAlignment="1">
      <alignment horizontal="left" vertical="top" shrinkToFit="1"/>
    </xf>
    <xf numFmtId="38" fontId="17" fillId="0" borderId="59" xfId="0" applyNumberFormat="1" applyFont="1" applyBorder="1" applyAlignment="1">
      <alignment horizontal="center" vertical="top"/>
    </xf>
    <xf numFmtId="0" fontId="15" fillId="0" borderId="56" xfId="0" applyFont="1" applyBorder="1" applyAlignment="1">
      <alignment horizontal="center" vertical="center" shrinkToFit="1"/>
    </xf>
    <xf numFmtId="38" fontId="15" fillId="0" borderId="13" xfId="0" applyNumberFormat="1" applyFont="1" applyBorder="1" applyAlignment="1">
      <alignment horizontal="center" vertical="center" shrinkToFit="1"/>
    </xf>
    <xf numFmtId="38" fontId="15" fillId="0" borderId="14" xfId="0" applyNumberFormat="1" applyFont="1" applyBorder="1" applyAlignment="1">
      <alignment horizontal="center" vertical="center" shrinkToFit="1"/>
    </xf>
    <xf numFmtId="0" fontId="15" fillId="0" borderId="13" xfId="0" applyFont="1" applyBorder="1" applyAlignment="1">
      <alignment horizontal="center" vertical="center" shrinkToFit="1"/>
    </xf>
    <xf numFmtId="0" fontId="21" fillId="16" borderId="56" xfId="0" applyFont="1" applyFill="1" applyBorder="1" applyAlignment="1">
      <alignment horizontal="right" vertical="center" shrinkToFit="1"/>
    </xf>
    <xf numFmtId="0" fontId="16" fillId="0" borderId="83" xfId="0" applyFont="1" applyBorder="1" applyAlignment="1">
      <alignment horizontal="right" vertical="center"/>
    </xf>
    <xf numFmtId="0" fontId="15" fillId="0" borderId="13" xfId="0" applyFont="1" applyBorder="1" applyAlignment="1">
      <alignment horizontal="right" vertical="center"/>
    </xf>
    <xf numFmtId="0" fontId="15" fillId="0" borderId="84" xfId="0" applyFont="1" applyBorder="1" applyAlignment="1">
      <alignment horizontal="right" vertical="center"/>
    </xf>
    <xf numFmtId="0" fontId="21" fillId="16" borderId="56" xfId="0" applyFont="1" applyFill="1" applyBorder="1" applyAlignment="1">
      <alignment horizontal="right" vertical="center"/>
    </xf>
    <xf numFmtId="0" fontId="0" fillId="0" borderId="7" xfId="0" applyBorder="1">
      <alignment vertical="center"/>
    </xf>
    <xf numFmtId="0" fontId="15" fillId="0" borderId="70" xfId="0" applyFont="1" applyBorder="1" applyAlignment="1">
      <alignment horizontal="right"/>
    </xf>
    <xf numFmtId="0" fontId="15" fillId="0" borderId="84" xfId="0" applyFont="1" applyBorder="1" applyAlignment="1">
      <alignment horizontal="right"/>
    </xf>
    <xf numFmtId="180" fontId="21" fillId="0" borderId="56" xfId="0" applyNumberFormat="1" applyFont="1" applyBorder="1" applyAlignment="1">
      <alignment horizontal="right" vertical="center"/>
    </xf>
    <xf numFmtId="0" fontId="15" fillId="0" borderId="85" xfId="0" applyFont="1" applyBorder="1" applyAlignment="1">
      <alignment horizontal="right"/>
    </xf>
    <xf numFmtId="0" fontId="15" fillId="0" borderId="86" xfId="0" applyFont="1" applyBorder="1" applyAlignment="1">
      <alignment horizontal="right"/>
    </xf>
    <xf numFmtId="38" fontId="16" fillId="0" borderId="69" xfId="0" applyNumberFormat="1" applyFont="1" applyBorder="1" applyAlignment="1">
      <alignment horizontal="center" shrinkToFit="1"/>
    </xf>
    <xf numFmtId="0" fontId="15" fillId="0" borderId="87" xfId="0" applyFont="1" applyBorder="1" applyAlignment="1">
      <alignment horizontal="right"/>
    </xf>
    <xf numFmtId="38" fontId="16" fillId="0" borderId="85" xfId="0" applyNumberFormat="1" applyFont="1" applyBorder="1" applyAlignment="1">
      <alignment horizontal="center" shrinkToFit="1"/>
    </xf>
    <xf numFmtId="1" fontId="15" fillId="0" borderId="34" xfId="0" applyNumberFormat="1" applyFont="1" applyBorder="1" applyAlignment="1">
      <alignment horizontal="right" vertical="center" shrinkToFit="1"/>
    </xf>
    <xf numFmtId="1" fontId="15" fillId="0" borderId="35" xfId="0" applyNumberFormat="1" applyFont="1" applyBorder="1" applyAlignment="1">
      <alignment horizontal="right" vertical="center" shrinkToFit="1"/>
    </xf>
    <xf numFmtId="1" fontId="15" fillId="0" borderId="39" xfId="0" applyNumberFormat="1" applyFont="1" applyBorder="1" applyAlignment="1">
      <alignment horizontal="right" vertical="center" shrinkToFit="1"/>
    </xf>
    <xf numFmtId="1" fontId="15" fillId="0" borderId="32" xfId="0" applyNumberFormat="1" applyFont="1" applyBorder="1" applyAlignment="1">
      <alignment horizontal="right" vertical="center" shrinkToFit="1"/>
    </xf>
    <xf numFmtId="2" fontId="21" fillId="15" borderId="1" xfId="0" applyNumberFormat="1" applyFont="1" applyFill="1" applyBorder="1" applyAlignment="1">
      <alignment horizontal="right" vertical="center" shrinkToFit="1"/>
    </xf>
    <xf numFmtId="2" fontId="21" fillId="15" borderId="65" xfId="0" applyNumberFormat="1" applyFont="1" applyFill="1" applyBorder="1" applyAlignment="1">
      <alignment horizontal="right" vertical="center" shrinkToFit="1"/>
    </xf>
    <xf numFmtId="38" fontId="27" fillId="2" borderId="8" xfId="1" applyFont="1" applyFill="1" applyBorder="1" applyAlignment="1" applyProtection="1">
      <alignment horizontal="center" vertical="center" shrinkToFit="1"/>
      <protection locked="0"/>
    </xf>
    <xf numFmtId="176" fontId="19" fillId="2" borderId="25" xfId="1" applyNumberFormat="1" applyFont="1" applyFill="1" applyBorder="1" applyAlignment="1" applyProtection="1">
      <alignment horizontal="right" vertical="center" shrinkToFit="1"/>
      <protection locked="0"/>
    </xf>
    <xf numFmtId="38" fontId="19" fillId="2" borderId="26" xfId="1" applyFont="1" applyFill="1" applyBorder="1" applyAlignment="1" applyProtection="1">
      <alignment vertical="center" shrinkToFit="1"/>
      <protection locked="0"/>
    </xf>
    <xf numFmtId="38" fontId="19" fillId="2" borderId="29" xfId="1" applyFont="1" applyFill="1" applyBorder="1" applyAlignment="1" applyProtection="1">
      <alignment vertical="center" shrinkToFit="1"/>
      <protection locked="0"/>
    </xf>
    <xf numFmtId="38" fontId="19" fillId="2" borderId="28" xfId="1" applyFont="1" applyFill="1" applyBorder="1" applyAlignment="1" applyProtection="1">
      <alignment vertical="center" shrinkToFit="1"/>
      <protection locked="0"/>
    </xf>
    <xf numFmtId="176" fontId="19" fillId="2" borderId="10" xfId="1" applyNumberFormat="1" applyFont="1" applyFill="1" applyBorder="1" applyAlignment="1" applyProtection="1">
      <alignment horizontal="right" vertical="center" shrinkToFit="1"/>
      <protection locked="0"/>
    </xf>
    <xf numFmtId="38" fontId="19" fillId="10" borderId="28" xfId="1" applyFont="1" applyFill="1" applyBorder="1" applyAlignment="1" applyProtection="1">
      <alignment vertical="center" shrinkToFit="1"/>
      <protection locked="0"/>
    </xf>
    <xf numFmtId="38" fontId="2" fillId="2" borderId="40" xfId="1" applyFont="1" applyFill="1" applyBorder="1" applyAlignment="1" applyProtection="1">
      <alignment horizontal="right" vertical="center" shrinkToFit="1"/>
      <protection locked="0"/>
    </xf>
    <xf numFmtId="38" fontId="5" fillId="2" borderId="1" xfId="1" applyFont="1" applyFill="1" applyBorder="1" applyProtection="1">
      <alignment vertical="center"/>
      <protection locked="0"/>
    </xf>
    <xf numFmtId="38" fontId="19" fillId="2" borderId="19" xfId="1" applyFont="1" applyFill="1" applyBorder="1" applyAlignment="1" applyProtection="1">
      <alignment vertical="center" shrinkToFit="1"/>
      <protection locked="0"/>
    </xf>
    <xf numFmtId="38" fontId="19" fillId="2" borderId="18" xfId="1" applyFont="1" applyFill="1" applyBorder="1" applyAlignment="1" applyProtection="1">
      <alignment vertical="center" shrinkToFit="1"/>
      <protection locked="0"/>
    </xf>
    <xf numFmtId="38" fontId="19" fillId="2" borderId="8" xfId="1" applyFont="1" applyFill="1" applyBorder="1" applyAlignment="1" applyProtection="1">
      <alignment vertical="center" shrinkToFit="1"/>
      <protection locked="0"/>
    </xf>
    <xf numFmtId="179" fontId="19" fillId="2" borderId="18" xfId="1" applyNumberFormat="1" applyFont="1" applyFill="1" applyBorder="1" applyAlignment="1" applyProtection="1">
      <alignment horizontal="right" vertical="center" shrinkToFit="1"/>
      <protection locked="0"/>
    </xf>
    <xf numFmtId="38" fontId="27" fillId="10" borderId="18" xfId="1" applyFont="1" applyFill="1" applyBorder="1" applyAlignment="1" applyProtection="1">
      <alignment vertical="center" shrinkToFit="1"/>
      <protection locked="0"/>
    </xf>
    <xf numFmtId="38" fontId="5" fillId="2" borderId="29" xfId="1" applyFont="1" applyFill="1" applyBorder="1" applyAlignment="1" applyProtection="1">
      <alignment horizontal="right" vertical="center" shrinkToFit="1"/>
      <protection locked="0"/>
    </xf>
    <xf numFmtId="0" fontId="5" fillId="2" borderId="29" xfId="0" applyFont="1" applyFill="1" applyBorder="1" applyAlignment="1" applyProtection="1">
      <alignment horizontal="center" vertical="center" shrinkToFit="1"/>
      <protection locked="0"/>
    </xf>
    <xf numFmtId="38" fontId="19" fillId="10" borderId="26" xfId="1" applyFont="1" applyFill="1" applyBorder="1" applyAlignment="1" applyProtection="1">
      <alignment vertical="center" shrinkToFit="1"/>
      <protection locked="0"/>
    </xf>
    <xf numFmtId="0" fontId="20" fillId="0" borderId="0" xfId="0" applyFont="1">
      <alignment vertical="center"/>
    </xf>
    <xf numFmtId="0" fontId="3" fillId="0" borderId="0" xfId="0" applyFont="1" applyAlignment="1">
      <alignment vertical="center" shrinkToFit="1"/>
    </xf>
    <xf numFmtId="0" fontId="21" fillId="2" borderId="40" xfId="0" applyFont="1" applyFill="1" applyBorder="1" applyAlignment="1">
      <alignment horizontal="center" vertical="center" shrinkToFit="1"/>
    </xf>
    <xf numFmtId="0" fontId="21" fillId="0" borderId="41" xfId="0" applyFont="1" applyBorder="1" applyAlignment="1">
      <alignment vertical="center" shrinkToFit="1"/>
    </xf>
    <xf numFmtId="0" fontId="21" fillId="0" borderId="42" xfId="0" applyFont="1" applyBorder="1" applyAlignment="1">
      <alignment vertical="center" shrinkToFit="1"/>
    </xf>
    <xf numFmtId="14" fontId="3" fillId="0" borderId="0" xfId="0" applyNumberFormat="1" applyFont="1" applyAlignment="1">
      <alignment vertical="center" shrinkToFit="1"/>
    </xf>
    <xf numFmtId="0" fontId="21" fillId="10" borderId="40" xfId="0" applyFont="1" applyFill="1" applyBorder="1" applyAlignment="1">
      <alignment horizontal="center" vertical="center" shrinkToFit="1"/>
    </xf>
    <xf numFmtId="0" fontId="21" fillId="0" borderId="42" xfId="0" applyFont="1" applyBorder="1" applyAlignment="1">
      <alignment horizontal="center" vertical="center" shrinkToFit="1"/>
    </xf>
    <xf numFmtId="14" fontId="15" fillId="0" borderId="43" xfId="0" applyNumberFormat="1" applyFont="1" applyBorder="1" applyAlignment="1">
      <alignment vertical="center" shrinkToFit="1"/>
    </xf>
    <xf numFmtId="0" fontId="3" fillId="0" borderId="41" xfId="0" applyFont="1" applyBorder="1" applyAlignment="1">
      <alignment vertical="center" shrinkToFit="1"/>
    </xf>
    <xf numFmtId="0" fontId="11" fillId="3" borderId="76" xfId="0" applyFont="1" applyFill="1" applyBorder="1" applyAlignment="1">
      <alignment horizontal="center" vertical="center"/>
    </xf>
    <xf numFmtId="38" fontId="14" fillId="0" borderId="42" xfId="1" applyFont="1" applyBorder="1" applyAlignment="1" applyProtection="1">
      <alignment shrinkToFit="1"/>
    </xf>
    <xf numFmtId="0" fontId="0" fillId="0" borderId="42" xfId="0" applyBorder="1">
      <alignment vertical="center"/>
    </xf>
    <xf numFmtId="0" fontId="6" fillId="0" borderId="42" xfId="0" applyFont="1" applyBorder="1" applyAlignment="1">
      <alignment horizontal="center" vertical="center" shrinkToFit="1"/>
    </xf>
    <xf numFmtId="0" fontId="0" fillId="0" borderId="43" xfId="0" applyBorder="1">
      <alignment vertical="center"/>
    </xf>
    <xf numFmtId="14" fontId="15" fillId="0" borderId="0" xfId="0" applyNumberFormat="1" applyFont="1" applyAlignment="1">
      <alignment vertical="center" shrinkToFit="1"/>
    </xf>
    <xf numFmtId="0" fontId="19" fillId="0" borderId="44" xfId="0" applyFont="1" applyBorder="1" applyAlignment="1">
      <alignment vertical="center" shrinkToFit="1"/>
    </xf>
    <xf numFmtId="0" fontId="19" fillId="0" borderId="0" xfId="0" applyFont="1" applyAlignment="1">
      <alignment vertical="center" shrinkToFit="1"/>
    </xf>
    <xf numFmtId="0" fontId="19" fillId="15" borderId="40" xfId="0" applyFont="1" applyFill="1" applyBorder="1" applyAlignment="1">
      <alignment shrinkToFit="1"/>
    </xf>
    <xf numFmtId="0" fontId="19" fillId="0" borderId="9" xfId="0" applyFont="1" applyBorder="1" applyAlignment="1">
      <alignment shrinkToFit="1"/>
    </xf>
    <xf numFmtId="0" fontId="19" fillId="0" borderId="0" xfId="0" applyFont="1" applyAlignment="1">
      <alignment horizontal="center" vertical="center" shrinkToFit="1"/>
    </xf>
    <xf numFmtId="14" fontId="18" fillId="0" borderId="45" xfId="0" applyNumberFormat="1" applyFont="1" applyBorder="1" applyAlignment="1">
      <alignment vertical="center" shrinkToFit="1"/>
    </xf>
    <xf numFmtId="0" fontId="3" fillId="0" borderId="44" xfId="0" applyFont="1" applyBorder="1" applyAlignment="1">
      <alignment vertical="center" shrinkToFit="1"/>
    </xf>
    <xf numFmtId="38" fontId="14" fillId="0" borderId="0" xfId="1" applyFont="1" applyBorder="1" applyAlignment="1" applyProtection="1">
      <alignment shrinkToFit="1"/>
    </xf>
    <xf numFmtId="38" fontId="3" fillId="0" borderId="0" xfId="1" applyFont="1" applyBorder="1" applyAlignment="1" applyProtection="1">
      <alignment vertical="center" shrinkToFit="1"/>
    </xf>
    <xf numFmtId="0" fontId="0" fillId="0" borderId="45" xfId="0" applyBorder="1">
      <alignment vertical="center"/>
    </xf>
    <xf numFmtId="38" fontId="25" fillId="13" borderId="44" xfId="1" applyFont="1" applyFill="1" applyBorder="1" applyAlignment="1" applyProtection="1">
      <alignment horizontal="center" vertical="center" shrinkToFit="1"/>
    </xf>
    <xf numFmtId="38" fontId="19" fillId="6" borderId="20" xfId="1" applyFont="1" applyFill="1" applyBorder="1" applyAlignment="1" applyProtection="1">
      <alignment horizontal="center" vertical="center" shrinkToFit="1"/>
    </xf>
    <xf numFmtId="0" fontId="19" fillId="0" borderId="0" xfId="0" applyFont="1">
      <alignment vertical="center"/>
    </xf>
    <xf numFmtId="38" fontId="19" fillId="6" borderId="22" xfId="1" applyFont="1" applyFill="1" applyBorder="1" applyAlignment="1" applyProtection="1">
      <alignment horizontal="center" vertical="center" shrinkToFit="1"/>
    </xf>
    <xf numFmtId="38" fontId="19" fillId="6" borderId="23" xfId="1" applyFont="1" applyFill="1" applyBorder="1" applyAlignment="1" applyProtection="1">
      <alignment horizontal="center" vertical="center" shrinkToFit="1"/>
    </xf>
    <xf numFmtId="38" fontId="18" fillId="0" borderId="45" xfId="1" applyFont="1" applyBorder="1" applyAlignment="1" applyProtection="1">
      <alignment horizontal="center" vertical="center" shrinkToFit="1"/>
    </xf>
    <xf numFmtId="38" fontId="3" fillId="0" borderId="0" xfId="1" applyFont="1" applyBorder="1" applyAlignment="1" applyProtection="1">
      <alignment horizontal="center" vertical="center" shrinkToFit="1"/>
    </xf>
    <xf numFmtId="38" fontId="19" fillId="0" borderId="44" xfId="1" applyFont="1" applyBorder="1" applyAlignment="1" applyProtection="1">
      <alignment vertical="center" shrinkToFit="1"/>
    </xf>
    <xf numFmtId="38" fontId="19" fillId="6" borderId="24" xfId="1" applyFont="1" applyFill="1" applyBorder="1" applyAlignment="1" applyProtection="1">
      <alignment horizontal="center" vertical="center" shrinkToFit="1"/>
    </xf>
    <xf numFmtId="38" fontId="19" fillId="0" borderId="18" xfId="1" applyFont="1" applyBorder="1" applyAlignment="1" applyProtection="1">
      <alignment vertical="center" shrinkToFit="1"/>
    </xf>
    <xf numFmtId="38" fontId="19" fillId="2" borderId="26" xfId="1" applyFont="1" applyFill="1" applyBorder="1" applyAlignment="1" applyProtection="1">
      <alignment vertical="center" shrinkToFit="1"/>
    </xf>
    <xf numFmtId="38" fontId="19" fillId="2" borderId="29" xfId="1" applyFont="1" applyFill="1" applyBorder="1" applyAlignment="1" applyProtection="1">
      <alignment vertical="center" shrinkToFit="1"/>
    </xf>
    <xf numFmtId="38" fontId="19" fillId="2" borderId="28" xfId="1" applyFont="1" applyFill="1" applyBorder="1" applyAlignment="1" applyProtection="1">
      <alignment vertical="center" shrinkToFit="1"/>
    </xf>
    <xf numFmtId="38" fontId="18" fillId="0" borderId="45" xfId="1" applyFont="1" applyBorder="1" applyAlignment="1" applyProtection="1">
      <alignment vertical="center" shrinkToFit="1"/>
    </xf>
    <xf numFmtId="38" fontId="6" fillId="0" borderId="0" xfId="1" applyFont="1" applyBorder="1" applyAlignment="1" applyProtection="1">
      <alignment horizontal="center" vertical="center" shrinkToFit="1"/>
    </xf>
    <xf numFmtId="38" fontId="19" fillId="0" borderId="0" xfId="1" applyFont="1" applyBorder="1" applyAlignment="1" applyProtection="1">
      <alignment vertical="center" shrinkToFit="1"/>
    </xf>
    <xf numFmtId="38" fontId="21" fillId="15" borderId="40" xfId="1" applyFont="1" applyFill="1" applyBorder="1" applyAlignment="1" applyProtection="1">
      <alignment horizontal="center" shrinkToFit="1"/>
    </xf>
    <xf numFmtId="38" fontId="9" fillId="0" borderId="40" xfId="1" applyFont="1" applyBorder="1" applyAlignment="1" applyProtection="1">
      <alignment horizontal="center" vertical="center" shrinkToFit="1"/>
    </xf>
    <xf numFmtId="38" fontId="7" fillId="0" borderId="40" xfId="1" applyFont="1" applyBorder="1" applyAlignment="1" applyProtection="1">
      <alignment horizontal="center" vertical="center" shrinkToFit="1"/>
    </xf>
    <xf numFmtId="38" fontId="8" fillId="0" borderId="40" xfId="1" applyFont="1" applyBorder="1" applyAlignment="1" applyProtection="1">
      <alignment horizontal="center" vertical="center" shrinkToFit="1"/>
    </xf>
    <xf numFmtId="0" fontId="0" fillId="0" borderId="40" xfId="0" applyBorder="1">
      <alignment vertical="center"/>
    </xf>
    <xf numFmtId="38" fontId="9" fillId="0" borderId="1" xfId="1" applyFont="1" applyBorder="1" applyAlignment="1" applyProtection="1">
      <alignment horizontal="center" vertical="center" shrinkToFit="1"/>
    </xf>
    <xf numFmtId="38" fontId="9" fillId="0" borderId="40" xfId="1" applyFont="1" applyFill="1" applyBorder="1" applyAlignment="1" applyProtection="1">
      <alignment horizontal="center" vertical="center" shrinkToFit="1"/>
    </xf>
    <xf numFmtId="38" fontId="9" fillId="0" borderId="3" xfId="1" applyFont="1" applyBorder="1" applyAlignment="1" applyProtection="1">
      <alignment horizontal="center" vertical="center" shrinkToFit="1"/>
    </xf>
    <xf numFmtId="38" fontId="19" fillId="6" borderId="8" xfId="1" applyFont="1" applyFill="1" applyBorder="1" applyAlignment="1" applyProtection="1">
      <alignment horizontal="center" vertical="center" shrinkToFit="1"/>
    </xf>
    <xf numFmtId="38" fontId="19" fillId="0" borderId="7" xfId="1" applyFont="1" applyBorder="1" applyAlignment="1" applyProtection="1">
      <alignment vertical="center" shrinkToFit="1"/>
    </xf>
    <xf numFmtId="38" fontId="9" fillId="14" borderId="40" xfId="1" applyFont="1" applyFill="1" applyBorder="1" applyAlignment="1" applyProtection="1">
      <alignment horizontal="center" vertical="center" shrinkToFit="1"/>
    </xf>
    <xf numFmtId="38" fontId="2" fillId="0" borderId="40" xfId="1" applyFont="1" applyFill="1" applyBorder="1" applyAlignment="1" applyProtection="1">
      <alignment horizontal="right" vertical="center" shrinkToFit="1"/>
    </xf>
    <xf numFmtId="38" fontId="5" fillId="14" borderId="40" xfId="1" applyFont="1" applyFill="1" applyBorder="1" applyAlignment="1" applyProtection="1">
      <alignment horizontal="right" vertical="center" shrinkToFit="1"/>
    </xf>
    <xf numFmtId="38" fontId="6" fillId="0" borderId="18" xfId="1" applyFont="1" applyBorder="1" applyAlignment="1" applyProtection="1">
      <alignment horizontal="center" vertical="center" shrinkToFit="1"/>
    </xf>
    <xf numFmtId="38" fontId="5" fillId="8" borderId="1" xfId="1" applyFont="1" applyFill="1" applyBorder="1" applyProtection="1">
      <alignment vertical="center"/>
    </xf>
    <xf numFmtId="38" fontId="6" fillId="0" borderId="40" xfId="1" applyFont="1" applyBorder="1" applyAlignment="1" applyProtection="1">
      <alignment horizontal="center" vertical="center" shrinkToFit="1"/>
    </xf>
    <xf numFmtId="38" fontId="5" fillId="8" borderId="3" xfId="1" applyFont="1" applyFill="1" applyBorder="1" applyProtection="1">
      <alignment vertical="center"/>
    </xf>
    <xf numFmtId="38" fontId="19" fillId="0" borderId="0" xfId="1" applyFont="1" applyBorder="1" applyAlignment="1" applyProtection="1">
      <alignment horizontal="right" shrinkToFit="1"/>
    </xf>
    <xf numFmtId="38" fontId="9" fillId="12" borderId="40" xfId="1" applyFont="1" applyFill="1" applyBorder="1" applyAlignment="1" applyProtection="1">
      <alignment horizontal="center" vertical="center" shrinkToFit="1"/>
    </xf>
    <xf numFmtId="38" fontId="5" fillId="12" borderId="40" xfId="1" applyFont="1" applyFill="1" applyBorder="1" applyAlignment="1" applyProtection="1">
      <alignment horizontal="right" vertical="center" shrinkToFit="1"/>
    </xf>
    <xf numFmtId="38" fontId="19" fillId="0" borderId="0" xfId="0" applyNumberFormat="1" applyFont="1" applyAlignment="1">
      <alignment horizontal="left" vertical="center"/>
    </xf>
    <xf numFmtId="38" fontId="19" fillId="0" borderId="0" xfId="1" applyFont="1" applyProtection="1">
      <alignment vertical="center"/>
    </xf>
    <xf numFmtId="38" fontId="19" fillId="0" borderId="0" xfId="1" applyFont="1" applyBorder="1" applyAlignment="1" applyProtection="1">
      <alignment horizontal="center" shrinkToFit="1"/>
    </xf>
    <xf numFmtId="38" fontId="5" fillId="0" borderId="40" xfId="1" applyFont="1" applyBorder="1" applyAlignment="1" applyProtection="1">
      <alignment horizontal="right" vertical="center" shrinkToFit="1"/>
    </xf>
    <xf numFmtId="38" fontId="6" fillId="0" borderId="40" xfId="1" applyFont="1" applyBorder="1" applyAlignment="1" applyProtection="1">
      <alignment vertical="center" shrinkToFit="1"/>
    </xf>
    <xf numFmtId="1" fontId="10" fillId="0" borderId="40" xfId="0" applyNumberFormat="1" applyFont="1" applyBorder="1" applyAlignment="1">
      <alignment horizontal="center" vertical="center"/>
    </xf>
    <xf numFmtId="38" fontId="18" fillId="0" borderId="49" xfId="1" applyFont="1" applyBorder="1" applyAlignment="1" applyProtection="1">
      <alignment vertical="center" shrinkToFit="1"/>
    </xf>
    <xf numFmtId="38" fontId="9" fillId="6" borderId="40" xfId="1" applyFont="1" applyFill="1" applyBorder="1" applyAlignment="1" applyProtection="1">
      <alignment horizontal="center" vertical="center" shrinkToFit="1"/>
    </xf>
    <xf numFmtId="38" fontId="8" fillId="0" borderId="7" xfId="1" applyFont="1" applyBorder="1" applyAlignment="1" applyProtection="1">
      <alignment vertical="center" wrapText="1" shrinkToFit="1"/>
    </xf>
    <xf numFmtId="38" fontId="19" fillId="6" borderId="20" xfId="1" applyFont="1" applyFill="1" applyBorder="1" applyAlignment="1" applyProtection="1">
      <alignment vertical="center" shrinkToFit="1"/>
    </xf>
    <xf numFmtId="38" fontId="19" fillId="6" borderId="22" xfId="1" applyFont="1" applyFill="1" applyBorder="1" applyAlignment="1" applyProtection="1">
      <alignment vertical="center" shrinkToFit="1"/>
    </xf>
    <xf numFmtId="38" fontId="19" fillId="2" borderId="19" xfId="1" applyFont="1" applyFill="1" applyBorder="1" applyAlignment="1" applyProtection="1">
      <alignment vertical="center" shrinkToFit="1"/>
    </xf>
    <xf numFmtId="38" fontId="19" fillId="2" borderId="18" xfId="1" applyFont="1" applyFill="1" applyBorder="1" applyAlignment="1" applyProtection="1">
      <alignment vertical="center" shrinkToFit="1"/>
    </xf>
    <xf numFmtId="38" fontId="19" fillId="2" borderId="8" xfId="1" applyFont="1" applyFill="1" applyBorder="1" applyAlignment="1" applyProtection="1">
      <alignment vertical="center" shrinkToFit="1"/>
    </xf>
    <xf numFmtId="38" fontId="19" fillId="0" borderId="0" xfId="1" applyFont="1" applyBorder="1" applyAlignment="1" applyProtection="1">
      <alignment horizontal="center" vertical="center" shrinkToFit="1"/>
    </xf>
    <xf numFmtId="38" fontId="24" fillId="0" borderId="0" xfId="1" applyFont="1" applyBorder="1" applyAlignment="1" applyProtection="1">
      <alignment vertical="center" shrinkToFit="1"/>
    </xf>
    <xf numFmtId="38" fontId="19" fillId="0" borderId="0" xfId="1" applyFont="1" applyBorder="1" applyAlignment="1" applyProtection="1">
      <alignment horizontal="left" vertical="center"/>
    </xf>
    <xf numFmtId="38" fontId="2" fillId="0" borderId="40" xfId="1" applyFont="1" applyBorder="1" applyAlignment="1" applyProtection="1">
      <alignment horizontal="right" vertical="center" shrinkToFit="1"/>
    </xf>
    <xf numFmtId="38" fontId="19" fillId="0" borderId="8" xfId="1" applyFont="1" applyFill="1" applyBorder="1" applyAlignment="1" applyProtection="1">
      <alignment vertical="center" shrinkToFit="1"/>
    </xf>
    <xf numFmtId="38" fontId="19" fillId="0" borderId="26" xfId="1" applyFont="1" applyFill="1" applyBorder="1" applyAlignment="1" applyProtection="1">
      <alignment vertical="center" shrinkToFit="1"/>
    </xf>
    <xf numFmtId="38" fontId="19" fillId="0" borderId="4" xfId="1" applyFont="1" applyBorder="1" applyAlignment="1" applyProtection="1">
      <alignment vertical="center" shrinkToFit="1"/>
    </xf>
    <xf numFmtId="38" fontId="19" fillId="0" borderId="46" xfId="1" applyFont="1" applyBorder="1" applyAlignment="1" applyProtection="1">
      <alignment vertical="center" shrinkToFit="1"/>
    </xf>
    <xf numFmtId="38" fontId="19" fillId="0" borderId="47" xfId="1" applyFont="1" applyBorder="1" applyAlignment="1" applyProtection="1">
      <alignment vertical="center" shrinkToFit="1"/>
    </xf>
    <xf numFmtId="38" fontId="19" fillId="0" borderId="47" xfId="1" applyFont="1" applyBorder="1" applyAlignment="1" applyProtection="1">
      <alignment horizontal="center" vertical="center" shrinkToFit="1"/>
    </xf>
    <xf numFmtId="38" fontId="18" fillId="0" borderId="48" xfId="1" applyFont="1" applyBorder="1" applyAlignment="1" applyProtection="1">
      <alignment vertical="center" shrinkToFit="1"/>
    </xf>
    <xf numFmtId="38" fontId="19" fillId="0" borderId="41" xfId="1" applyFont="1" applyBorder="1" applyAlignment="1" applyProtection="1">
      <alignment vertical="center" shrinkToFit="1"/>
    </xf>
    <xf numFmtId="38" fontId="19" fillId="0" borderId="42" xfId="1" applyFont="1" applyBorder="1" applyAlignment="1" applyProtection="1">
      <alignment vertical="center" shrinkToFit="1"/>
    </xf>
    <xf numFmtId="38" fontId="19" fillId="0" borderId="42" xfId="1" applyFont="1" applyBorder="1" applyAlignment="1" applyProtection="1">
      <alignment horizontal="center" vertical="center" shrinkToFit="1"/>
    </xf>
    <xf numFmtId="38" fontId="19" fillId="0" borderId="42" xfId="1" applyFont="1" applyBorder="1" applyAlignment="1" applyProtection="1">
      <alignment vertical="top" shrinkToFit="1"/>
    </xf>
    <xf numFmtId="0" fontId="19" fillId="0" borderId="42" xfId="0" applyFont="1" applyBorder="1" applyAlignment="1">
      <alignment vertical="center" shrinkToFit="1"/>
    </xf>
    <xf numFmtId="38" fontId="18" fillId="0" borderId="43" xfId="1" applyFont="1" applyBorder="1" applyAlignment="1" applyProtection="1">
      <alignment vertical="center" shrinkToFit="1"/>
    </xf>
    <xf numFmtId="38" fontId="9" fillId="3" borderId="40" xfId="1" applyFont="1" applyFill="1" applyBorder="1" applyAlignment="1" applyProtection="1">
      <alignment horizontal="center" vertical="center" shrinkToFit="1"/>
    </xf>
    <xf numFmtId="38" fontId="19" fillId="0" borderId="44" xfId="1" applyFont="1" applyBorder="1" applyAlignment="1" applyProtection="1">
      <alignment horizontal="center" vertical="center" shrinkToFit="1"/>
    </xf>
    <xf numFmtId="38" fontId="5" fillId="5" borderId="40" xfId="1" applyFont="1" applyFill="1" applyBorder="1" applyAlignment="1" applyProtection="1">
      <alignment horizontal="right" vertical="center" shrinkToFit="1"/>
    </xf>
    <xf numFmtId="38" fontId="2" fillId="0" borderId="40" xfId="1" applyFont="1" applyBorder="1" applyAlignment="1" applyProtection="1">
      <alignment horizontal="center" vertical="center" shrinkToFit="1"/>
    </xf>
    <xf numFmtId="0" fontId="9" fillId="0" borderId="40" xfId="0" applyFont="1" applyBorder="1" applyAlignment="1">
      <alignment horizontal="center" vertical="center" shrinkToFit="1"/>
    </xf>
    <xf numFmtId="0" fontId="10" fillId="0" borderId="40" xfId="0" applyFont="1" applyBorder="1" applyAlignment="1">
      <alignment horizontal="center" vertical="center" shrinkToFit="1"/>
    </xf>
    <xf numFmtId="38" fontId="19" fillId="0" borderId="0" xfId="1" applyFont="1" applyBorder="1" applyAlignment="1" applyProtection="1">
      <alignment vertical="top" shrinkToFit="1"/>
    </xf>
    <xf numFmtId="0" fontId="19" fillId="0" borderId="0" xfId="0" applyFont="1" applyAlignment="1">
      <alignment horizontal="right" vertical="center"/>
    </xf>
    <xf numFmtId="0" fontId="22" fillId="0" borderId="0" xfId="0" applyFont="1">
      <alignment vertical="center"/>
    </xf>
    <xf numFmtId="38" fontId="5" fillId="5" borderId="40" xfId="1" applyFont="1" applyFill="1" applyBorder="1" applyAlignment="1" applyProtection="1">
      <alignment vertical="center" shrinkToFit="1"/>
    </xf>
    <xf numFmtId="0" fontId="8" fillId="0" borderId="0" xfId="0" applyFont="1" applyAlignment="1">
      <alignment vertical="center" wrapText="1" shrinkToFit="1"/>
    </xf>
    <xf numFmtId="0" fontId="0" fillId="0" borderId="44" xfId="0" applyBorder="1">
      <alignment vertical="center"/>
    </xf>
    <xf numFmtId="0" fontId="5" fillId="6" borderId="20" xfId="0" applyFont="1" applyFill="1" applyBorder="1" applyAlignment="1">
      <alignment horizontal="center" vertical="center" shrinkToFit="1"/>
    </xf>
    <xf numFmtId="0" fontId="5" fillId="6" borderId="53" xfId="0" applyFont="1" applyFill="1" applyBorder="1" applyAlignment="1">
      <alignment horizontal="center" vertical="center" shrinkToFit="1"/>
    </xf>
    <xf numFmtId="0" fontId="0" fillId="0" borderId="0" xfId="0" applyAlignment="1">
      <alignment vertical="center" shrinkToFit="1"/>
    </xf>
    <xf numFmtId="38" fontId="3" fillId="0" borderId="0" xfId="1" applyFont="1" applyAlignment="1" applyProtection="1">
      <alignment vertical="center" shrinkToFit="1"/>
    </xf>
    <xf numFmtId="38" fontId="0" fillId="0" borderId="0" xfId="1" applyFont="1" applyBorder="1" applyAlignment="1" applyProtection="1">
      <alignment vertical="center" shrinkToFit="1"/>
    </xf>
    <xf numFmtId="0" fontId="5" fillId="6" borderId="67" xfId="0" applyFont="1" applyFill="1" applyBorder="1" applyAlignment="1">
      <alignment horizontal="center" vertical="center" shrinkToFit="1"/>
    </xf>
    <xf numFmtId="0" fontId="0" fillId="0" borderId="0" xfId="0" applyAlignment="1">
      <alignment horizontal="center" vertical="center" shrinkToFit="1"/>
    </xf>
    <xf numFmtId="0" fontId="0" fillId="0" borderId="46" xfId="0" applyBorder="1">
      <alignment vertical="center"/>
    </xf>
    <xf numFmtId="0" fontId="0" fillId="0" borderId="47" xfId="0" applyBorder="1" applyAlignment="1">
      <alignment vertical="center" shrinkToFit="1"/>
    </xf>
    <xf numFmtId="0" fontId="0" fillId="0" borderId="48" xfId="0" applyBorder="1">
      <alignment vertical="center"/>
    </xf>
    <xf numFmtId="38" fontId="19" fillId="0" borderId="41" xfId="1" applyFont="1" applyBorder="1" applyAlignment="1" applyProtection="1">
      <alignment horizontal="center" vertical="center" shrinkToFit="1"/>
    </xf>
    <xf numFmtId="0" fontId="19" fillId="15" borderId="76" xfId="0" applyFont="1" applyFill="1" applyBorder="1" applyAlignment="1">
      <alignment horizontal="center" vertical="top" shrinkToFit="1"/>
    </xf>
    <xf numFmtId="38" fontId="19" fillId="0" borderId="46" xfId="1" applyFont="1" applyBorder="1" applyAlignment="1" applyProtection="1">
      <alignment horizontal="center" vertical="center" shrinkToFit="1"/>
    </xf>
    <xf numFmtId="38" fontId="18" fillId="0" borderId="46" xfId="1" applyFont="1" applyBorder="1" applyAlignment="1" applyProtection="1">
      <alignment vertical="center" shrinkToFit="1"/>
    </xf>
    <xf numFmtId="38" fontId="18" fillId="0" borderId="47" xfId="1" applyFont="1" applyBorder="1" applyAlignment="1" applyProtection="1">
      <alignment vertical="center" shrinkToFit="1"/>
    </xf>
    <xf numFmtId="0" fontId="21" fillId="15" borderId="77" xfId="0" applyFont="1" applyFill="1" applyBorder="1" applyAlignment="1">
      <alignment horizontal="center" shrinkToFit="1"/>
    </xf>
    <xf numFmtId="0" fontId="21" fillId="15" borderId="76" xfId="0" applyFont="1" applyFill="1" applyBorder="1" applyAlignment="1">
      <alignment horizontal="center" shrinkToFit="1"/>
    </xf>
    <xf numFmtId="0" fontId="19" fillId="6" borderId="22" xfId="0" applyFont="1" applyFill="1" applyBorder="1" applyAlignment="1">
      <alignment horizontal="center" vertical="center" shrinkToFit="1"/>
    </xf>
    <xf numFmtId="0" fontId="19" fillId="6" borderId="23" xfId="0" applyFont="1" applyFill="1" applyBorder="1" applyAlignment="1">
      <alignment horizontal="center" vertical="center" shrinkToFit="1"/>
    </xf>
    <xf numFmtId="0" fontId="21" fillId="3" borderId="77" xfId="0" applyFont="1" applyFill="1" applyBorder="1" applyAlignment="1">
      <alignment horizontal="center" shrinkToFit="1"/>
    </xf>
    <xf numFmtId="0" fontId="21" fillId="3" borderId="73" xfId="0" applyFont="1" applyFill="1" applyBorder="1" applyAlignment="1">
      <alignment horizontal="center" shrinkToFit="1"/>
    </xf>
    <xf numFmtId="0" fontId="21" fillId="0" borderId="77" xfId="0" applyFont="1" applyBorder="1" applyAlignment="1">
      <alignment horizontal="center" shrinkToFit="1"/>
    </xf>
    <xf numFmtId="0" fontId="21" fillId="0" borderId="73" xfId="0" applyFont="1" applyBorder="1" applyAlignment="1">
      <alignment horizontal="center" shrinkToFit="1"/>
    </xf>
    <xf numFmtId="38" fontId="24" fillId="15" borderId="81" xfId="1" applyFont="1" applyFill="1" applyBorder="1" applyAlignment="1" applyProtection="1">
      <alignment horizontal="center" vertical="center" shrinkToFit="1"/>
    </xf>
    <xf numFmtId="38" fontId="24" fillId="15" borderId="6" xfId="1" applyFont="1" applyFill="1" applyBorder="1" applyAlignment="1" applyProtection="1">
      <alignment horizontal="center" vertical="center" shrinkToFit="1"/>
    </xf>
    <xf numFmtId="38" fontId="24" fillId="15" borderId="82" xfId="1" applyFont="1" applyFill="1" applyBorder="1" applyAlignment="1" applyProtection="1">
      <alignment horizontal="center" vertical="center" shrinkToFit="1"/>
    </xf>
    <xf numFmtId="38" fontId="24" fillId="15" borderId="10" xfId="1" applyFont="1" applyFill="1" applyBorder="1" applyAlignment="1" applyProtection="1">
      <alignment horizontal="center" vertical="center" shrinkToFit="1"/>
    </xf>
    <xf numFmtId="38" fontId="19" fillId="6" borderId="22" xfId="1" applyFont="1" applyFill="1" applyBorder="1" applyAlignment="1" applyProtection="1">
      <alignment horizontal="right" vertical="center" shrinkToFit="1"/>
    </xf>
    <xf numFmtId="38" fontId="19" fillId="6" borderId="23" xfId="1" applyFont="1" applyFill="1" applyBorder="1" applyAlignment="1" applyProtection="1">
      <alignment horizontal="right" vertical="center" shrinkToFit="1"/>
    </xf>
    <xf numFmtId="38" fontId="19" fillId="0" borderId="26" xfId="1" applyFont="1" applyBorder="1" applyAlignment="1" applyProtection="1">
      <alignment horizontal="right" vertical="center" shrinkToFit="1"/>
    </xf>
    <xf numFmtId="38" fontId="19" fillId="0" borderId="28" xfId="1" applyFont="1" applyBorder="1" applyAlignment="1" applyProtection="1">
      <alignment horizontal="right" vertical="center" shrinkToFit="1"/>
    </xf>
    <xf numFmtId="38" fontId="24" fillId="15" borderId="80" xfId="1" applyFont="1" applyFill="1" applyBorder="1" applyAlignment="1" applyProtection="1">
      <alignment horizontal="center" vertical="top" shrinkToFit="1"/>
    </xf>
    <xf numFmtId="38" fontId="24" fillId="15" borderId="3" xfId="1" applyFont="1" applyFill="1" applyBorder="1" applyAlignment="1" applyProtection="1">
      <alignment horizontal="center" vertical="top" shrinkToFit="1"/>
    </xf>
    <xf numFmtId="38" fontId="26" fillId="6" borderId="53" xfId="1" applyFont="1" applyFill="1" applyBorder="1" applyAlignment="1" applyProtection="1">
      <alignment horizontal="center" vertical="center" wrapText="1" shrinkToFit="1"/>
    </xf>
    <xf numFmtId="38" fontId="26" fillId="6" borderId="67" xfId="1" applyFont="1" applyFill="1" applyBorder="1" applyAlignment="1" applyProtection="1">
      <alignment horizontal="center" vertical="center" wrapText="1" shrinkToFit="1"/>
    </xf>
    <xf numFmtId="38" fontId="19" fillId="6" borderId="53" xfId="1" applyFont="1" applyFill="1" applyBorder="1" applyAlignment="1" applyProtection="1">
      <alignment horizontal="center" vertical="center" shrinkToFit="1"/>
    </xf>
    <xf numFmtId="38" fontId="19" fillId="6" borderId="67" xfId="1" applyFont="1" applyFill="1" applyBorder="1" applyAlignment="1" applyProtection="1">
      <alignment horizontal="center" vertical="center" shrinkToFit="1"/>
    </xf>
    <xf numFmtId="38" fontId="34" fillId="0" borderId="5" xfId="1" applyFont="1" applyBorder="1" applyAlignment="1" applyProtection="1">
      <alignment horizontal="right" vertical="center" shrinkToFit="1"/>
    </xf>
    <xf numFmtId="38" fontId="34" fillId="0" borderId="6" xfId="1" applyFont="1" applyBorder="1" applyAlignment="1" applyProtection="1">
      <alignment horizontal="right" vertical="center" shrinkToFit="1"/>
    </xf>
    <xf numFmtId="38" fontId="24" fillId="15" borderId="5" xfId="1" applyFont="1" applyFill="1" applyBorder="1" applyAlignment="1" applyProtection="1">
      <alignment horizontal="center" vertical="center" shrinkToFit="1"/>
    </xf>
    <xf numFmtId="38" fontId="24" fillId="15" borderId="9" xfId="1" applyFont="1" applyFill="1" applyBorder="1" applyAlignment="1" applyProtection="1">
      <alignment horizontal="center" vertical="center" shrinkToFit="1"/>
    </xf>
    <xf numFmtId="38" fontId="19" fillId="6" borderId="4" xfId="1" applyFont="1" applyFill="1" applyBorder="1" applyAlignment="1" applyProtection="1">
      <alignment horizontal="center" vertical="center" shrinkToFit="1"/>
    </xf>
    <xf numFmtId="38" fontId="19" fillId="6" borderId="6" xfId="1" applyFont="1" applyFill="1" applyBorder="1" applyAlignment="1" applyProtection="1">
      <alignment horizontal="center" vertical="center" shrinkToFit="1"/>
    </xf>
    <xf numFmtId="38" fontId="19" fillId="6" borderId="79" xfId="1" applyFont="1" applyFill="1" applyBorder="1" applyAlignment="1" applyProtection="1">
      <alignment horizontal="center" vertical="center" shrinkToFit="1"/>
    </xf>
    <xf numFmtId="38" fontId="19" fillId="6" borderId="78" xfId="1" applyFont="1" applyFill="1" applyBorder="1" applyAlignment="1" applyProtection="1">
      <alignment horizontal="center" vertical="center" shrinkToFit="1"/>
    </xf>
    <xf numFmtId="0" fontId="5" fillId="6" borderId="16" xfId="0" applyFont="1" applyFill="1" applyBorder="1" applyAlignment="1">
      <alignment horizontal="center" vertical="center" shrinkToFit="1"/>
    </xf>
    <xf numFmtId="0" fontId="5" fillId="6" borderId="61" xfId="0" applyFont="1" applyFill="1" applyBorder="1" applyAlignment="1">
      <alignment horizontal="center" vertical="center" shrinkToFit="1"/>
    </xf>
    <xf numFmtId="183" fontId="5" fillId="2" borderId="30" xfId="1" applyNumberFormat="1" applyFont="1" applyFill="1" applyBorder="1" applyAlignment="1" applyProtection="1">
      <alignment horizontal="center" vertical="center" shrinkToFit="1"/>
      <protection locked="0"/>
    </xf>
    <xf numFmtId="183" fontId="5" fillId="2" borderId="38" xfId="1" applyNumberFormat="1" applyFont="1" applyFill="1" applyBorder="1" applyAlignment="1" applyProtection="1">
      <alignment horizontal="center" vertical="center" shrinkToFit="1"/>
      <protection locked="0"/>
    </xf>
    <xf numFmtId="38" fontId="2" fillId="0" borderId="4" xfId="1" applyFont="1" applyFill="1" applyBorder="1" applyAlignment="1" applyProtection="1">
      <alignment horizontal="right" vertical="center" shrinkToFit="1"/>
    </xf>
    <xf numFmtId="38" fontId="2" fillId="0" borderId="6" xfId="1" applyFont="1" applyFill="1" applyBorder="1" applyAlignment="1" applyProtection="1">
      <alignment horizontal="right" vertical="center" shrinkToFit="1"/>
    </xf>
    <xf numFmtId="38" fontId="2" fillId="0" borderId="8" xfId="1" applyFont="1" applyFill="1" applyBorder="1" applyAlignment="1" applyProtection="1">
      <alignment horizontal="right" vertical="center" shrinkToFit="1"/>
    </xf>
    <xf numFmtId="38" fontId="2" fillId="0" borderId="10" xfId="1" applyFont="1" applyFill="1" applyBorder="1" applyAlignment="1" applyProtection="1">
      <alignment horizontal="right" vertical="center" shrinkToFit="1"/>
    </xf>
    <xf numFmtId="38" fontId="2" fillId="0" borderId="53" xfId="1" applyFont="1" applyFill="1" applyBorder="1" applyAlignment="1" applyProtection="1">
      <alignment horizontal="right" vertical="center" shrinkToFit="1"/>
    </xf>
    <xf numFmtId="38" fontId="2" fillId="0" borderId="18" xfId="1" applyFont="1" applyFill="1" applyBorder="1" applyAlignment="1" applyProtection="1">
      <alignment horizontal="right" vertical="center" shrinkToFit="1"/>
    </xf>
    <xf numFmtId="0" fontId="8" fillId="0" borderId="5" xfId="0" applyFont="1" applyBorder="1" applyAlignment="1">
      <alignment horizontal="left" vertical="center" wrapText="1" shrinkToFit="1"/>
    </xf>
    <xf numFmtId="0" fontId="8" fillId="0" borderId="0" xfId="0" applyFont="1" applyAlignment="1">
      <alignment horizontal="left" vertical="center" wrapText="1" shrinkToFit="1"/>
    </xf>
    <xf numFmtId="0" fontId="5" fillId="6" borderId="52" xfId="0" applyFont="1" applyFill="1" applyBorder="1" applyAlignment="1">
      <alignment horizontal="center" vertical="center" shrinkToFit="1"/>
    </xf>
    <xf numFmtId="0" fontId="5" fillId="6" borderId="50" xfId="0" applyFont="1" applyFill="1" applyBorder="1" applyAlignment="1">
      <alignment horizontal="center" vertical="center" shrinkToFit="1"/>
    </xf>
    <xf numFmtId="38" fontId="5" fillId="5" borderId="53" xfId="1" applyFont="1" applyFill="1" applyBorder="1" applyAlignment="1" applyProtection="1">
      <alignment horizontal="right" vertical="center" shrinkToFit="1"/>
    </xf>
    <xf numFmtId="38" fontId="5" fillId="5" borderId="18" xfId="1" applyFont="1" applyFill="1" applyBorder="1" applyAlignment="1" applyProtection="1">
      <alignment horizontal="right" vertical="center" shrinkToFit="1"/>
    </xf>
    <xf numFmtId="0" fontId="10" fillId="0" borderId="53" xfId="0" applyFont="1" applyBorder="1" applyAlignment="1">
      <alignment horizontal="center" vertical="center" shrinkToFit="1"/>
    </xf>
    <xf numFmtId="0" fontId="10" fillId="0" borderId="18" xfId="0" applyFont="1" applyBorder="1" applyAlignment="1">
      <alignment horizontal="center" vertical="center" shrinkToFit="1"/>
    </xf>
    <xf numFmtId="0" fontId="9" fillId="15" borderId="1" xfId="0" applyFont="1" applyFill="1" applyBorder="1" applyAlignment="1">
      <alignment horizontal="center" vertical="center" shrinkToFit="1"/>
    </xf>
    <xf numFmtId="0" fontId="9" fillId="15" borderId="2" xfId="0" applyFont="1" applyFill="1" applyBorder="1" applyAlignment="1">
      <alignment horizontal="center" vertical="center" shrinkToFit="1"/>
    </xf>
    <xf numFmtId="0" fontId="9" fillId="15" borderId="3" xfId="0" applyFont="1" applyFill="1" applyBorder="1" applyAlignment="1">
      <alignment horizontal="center" vertical="center" shrinkToFit="1"/>
    </xf>
    <xf numFmtId="0" fontId="5" fillId="15" borderId="1" xfId="0" applyFont="1" applyFill="1" applyBorder="1" applyAlignment="1">
      <alignment horizontal="center" vertical="center"/>
    </xf>
    <xf numFmtId="0" fontId="5" fillId="15" borderId="3" xfId="0" applyFont="1" applyFill="1" applyBorder="1" applyAlignment="1">
      <alignment horizontal="center" vertical="center"/>
    </xf>
    <xf numFmtId="183" fontId="5" fillId="2" borderId="59" xfId="1" applyNumberFormat="1" applyFont="1" applyFill="1" applyBorder="1" applyAlignment="1" applyProtection="1">
      <alignment horizontal="center" vertical="center" shrinkToFit="1"/>
      <protection locked="0"/>
    </xf>
    <xf numFmtId="0" fontId="31" fillId="18" borderId="0" xfId="0" applyFont="1" applyFill="1" applyAlignment="1">
      <alignment horizontal="center" vertical="center"/>
    </xf>
    <xf numFmtId="38" fontId="24" fillId="0" borderId="44" xfId="1" applyFont="1" applyBorder="1" applyAlignment="1" applyProtection="1">
      <alignment horizontal="center" vertical="center" shrinkToFit="1"/>
    </xf>
    <xf numFmtId="38" fontId="24" fillId="0" borderId="0" xfId="1" applyFont="1" applyBorder="1" applyAlignment="1" applyProtection="1">
      <alignment horizontal="center" vertical="center" shrinkToFit="1"/>
    </xf>
    <xf numFmtId="38" fontId="2" fillId="0" borderId="40" xfId="1" applyFont="1" applyFill="1" applyBorder="1" applyAlignment="1" applyProtection="1">
      <alignment horizontal="right" vertical="center" shrinkToFit="1"/>
    </xf>
    <xf numFmtId="0" fontId="19" fillId="0" borderId="9" xfId="0" applyFont="1" applyBorder="1" applyAlignment="1">
      <alignment horizontal="right" vertical="center"/>
    </xf>
    <xf numFmtId="0" fontId="21" fillId="0" borderId="9" xfId="0" applyFont="1" applyBorder="1" applyAlignment="1">
      <alignment horizontal="right" vertical="center" shrinkToFit="1"/>
    </xf>
    <xf numFmtId="38" fontId="26" fillId="0" borderId="5" xfId="1" applyFont="1" applyBorder="1" applyAlignment="1" applyProtection="1">
      <alignment horizontal="left" vertical="top" wrapText="1" shrinkToFit="1"/>
    </xf>
    <xf numFmtId="38" fontId="26" fillId="0" borderId="0" xfId="1" applyFont="1" applyBorder="1" applyAlignment="1" applyProtection="1">
      <alignment horizontal="left" vertical="top" wrapText="1" shrinkToFit="1"/>
    </xf>
    <xf numFmtId="38" fontId="19" fillId="0" borderId="47" xfId="1" applyFont="1" applyBorder="1" applyAlignment="1" applyProtection="1">
      <alignment horizontal="center" vertical="center" shrinkToFit="1"/>
    </xf>
    <xf numFmtId="38" fontId="7" fillId="0" borderId="9" xfId="1" applyFont="1" applyBorder="1" applyAlignment="1" applyProtection="1">
      <alignment horizontal="right" vertical="center" shrinkToFit="1"/>
    </xf>
    <xf numFmtId="38" fontId="8" fillId="0" borderId="3" xfId="1" applyFont="1" applyBorder="1" applyAlignment="1" applyProtection="1">
      <alignment horizontal="center" vertical="center" shrinkToFit="1"/>
    </xf>
    <xf numFmtId="38" fontId="8" fillId="0" borderId="40" xfId="1" applyFont="1" applyBorder="1" applyAlignment="1" applyProtection="1">
      <alignment horizontal="center" vertical="center" shrinkToFit="1"/>
    </xf>
    <xf numFmtId="38" fontId="9" fillId="0" borderId="1" xfId="1" applyFont="1" applyBorder="1" applyAlignment="1" applyProtection="1">
      <alignment horizontal="center" vertical="center" shrinkToFit="1"/>
    </xf>
    <xf numFmtId="38" fontId="9" fillId="0" borderId="2" xfId="1" applyFont="1" applyBorder="1" applyAlignment="1" applyProtection="1">
      <alignment horizontal="center" vertical="center" shrinkToFit="1"/>
    </xf>
    <xf numFmtId="38" fontId="9" fillId="0" borderId="3" xfId="1" applyFont="1" applyBorder="1" applyAlignment="1" applyProtection="1">
      <alignment horizontal="center" vertical="center" shrinkToFit="1"/>
    </xf>
    <xf numFmtId="38" fontId="8" fillId="0" borderId="53" xfId="1" applyFont="1" applyBorder="1" applyAlignment="1" applyProtection="1">
      <alignment horizontal="center" vertical="center" wrapText="1" shrinkToFit="1"/>
    </xf>
    <xf numFmtId="38" fontId="8" fillId="0" borderId="18" xfId="1" applyFont="1" applyBorder="1" applyAlignment="1" applyProtection="1">
      <alignment horizontal="center" vertical="center" shrinkToFit="1"/>
    </xf>
    <xf numFmtId="38" fontId="19" fillId="3" borderId="0" xfId="1" applyFont="1" applyFill="1" applyBorder="1" applyAlignment="1" applyProtection="1">
      <alignment horizontal="left" vertical="top" shrinkToFit="1"/>
    </xf>
    <xf numFmtId="38" fontId="19" fillId="0" borderId="0" xfId="1" applyFont="1" applyBorder="1" applyAlignment="1" applyProtection="1">
      <alignment horizontal="center" vertical="center" shrinkToFit="1"/>
    </xf>
    <xf numFmtId="38" fontId="19" fillId="2" borderId="26" xfId="1" applyFont="1" applyFill="1" applyBorder="1" applyAlignment="1" applyProtection="1">
      <alignment horizontal="center" vertical="center" shrinkToFit="1"/>
      <protection locked="0"/>
    </xf>
    <xf numFmtId="38" fontId="19" fillId="2" borderId="28" xfId="1" applyFont="1" applyFill="1" applyBorder="1" applyAlignment="1" applyProtection="1">
      <alignment horizontal="center" vertical="center" shrinkToFit="1"/>
      <protection locked="0"/>
    </xf>
    <xf numFmtId="38" fontId="19" fillId="6" borderId="22" xfId="1" applyFont="1" applyFill="1" applyBorder="1" applyAlignment="1" applyProtection="1">
      <alignment horizontal="center" vertical="center" shrinkToFit="1"/>
    </xf>
    <xf numFmtId="38" fontId="19" fillId="6" borderId="23" xfId="1" applyFont="1" applyFill="1" applyBorder="1" applyAlignment="1" applyProtection="1">
      <alignment horizontal="center" vertical="center" shrinkToFit="1"/>
    </xf>
    <xf numFmtId="38" fontId="19" fillId="0" borderId="8" xfId="1" applyFont="1" applyFill="1" applyBorder="1" applyAlignment="1" applyProtection="1">
      <alignment horizontal="right" vertical="center" shrinkToFit="1"/>
    </xf>
    <xf numFmtId="38" fontId="19" fillId="0" borderId="10" xfId="1" applyFont="1" applyFill="1" applyBorder="1" applyAlignment="1" applyProtection="1">
      <alignment horizontal="right" vertical="center" shrinkToFit="1"/>
    </xf>
    <xf numFmtId="0" fontId="26" fillId="8" borderId="1" xfId="0" applyFont="1" applyFill="1" applyBorder="1" applyAlignment="1">
      <alignment horizontal="center" vertical="center" shrinkToFit="1"/>
    </xf>
    <xf numFmtId="0" fontId="26" fillId="8" borderId="3" xfId="0" applyFont="1" applyFill="1" applyBorder="1" applyAlignment="1">
      <alignment horizontal="center" vertical="center" shrinkToFit="1"/>
    </xf>
    <xf numFmtId="38" fontId="2" fillId="2" borderId="40" xfId="1" applyFont="1" applyFill="1" applyBorder="1" applyAlignment="1" applyProtection="1">
      <alignment horizontal="right" vertical="center" shrinkToFit="1"/>
      <protection locked="0"/>
    </xf>
    <xf numFmtId="38" fontId="7" fillId="0" borderId="40" xfId="1" applyFont="1" applyFill="1" applyBorder="1" applyAlignment="1" applyProtection="1">
      <alignment horizontal="center" vertical="center" shrinkToFit="1"/>
    </xf>
    <xf numFmtId="38" fontId="8" fillId="0" borderId="40" xfId="1" applyFont="1" applyFill="1" applyBorder="1" applyAlignment="1" applyProtection="1">
      <alignment horizontal="center" vertical="center" shrinkToFit="1"/>
    </xf>
    <xf numFmtId="38" fontId="11" fillId="15" borderId="1" xfId="1" applyFont="1" applyFill="1" applyBorder="1" applyAlignment="1" applyProtection="1">
      <alignment horizontal="center" vertical="center" shrinkToFit="1"/>
    </xf>
    <xf numFmtId="38" fontId="11" fillId="15" borderId="3" xfId="1" applyFont="1" applyFill="1" applyBorder="1" applyAlignment="1" applyProtection="1">
      <alignment horizontal="center" vertical="center" shrinkToFit="1"/>
    </xf>
    <xf numFmtId="38" fontId="7" fillId="0" borderId="40" xfId="1" applyFont="1" applyBorder="1" applyAlignment="1" applyProtection="1">
      <alignment horizontal="center" vertical="center" shrinkToFit="1"/>
    </xf>
    <xf numFmtId="38" fontId="3" fillId="0" borderId="0" xfId="1" applyFont="1" applyBorder="1" applyAlignment="1" applyProtection="1">
      <alignment horizontal="center" vertical="center" shrinkToFit="1"/>
    </xf>
    <xf numFmtId="38" fontId="9" fillId="6" borderId="40" xfId="1" applyFont="1" applyFill="1" applyBorder="1" applyAlignment="1" applyProtection="1">
      <alignment horizontal="center" vertical="center" shrinkToFit="1"/>
    </xf>
    <xf numFmtId="38" fontId="21" fillId="0" borderId="5" xfId="1" applyFont="1" applyBorder="1" applyAlignment="1" applyProtection="1">
      <alignment horizontal="center" shrinkToFit="1"/>
    </xf>
    <xf numFmtId="38" fontId="19" fillId="0" borderId="5" xfId="1" applyFont="1" applyBorder="1" applyAlignment="1" applyProtection="1">
      <alignment horizontal="center" vertical="center" shrinkToFit="1"/>
    </xf>
    <xf numFmtId="38" fontId="19" fillId="6" borderId="21" xfId="1" applyFont="1" applyFill="1" applyBorder="1" applyAlignment="1" applyProtection="1">
      <alignment horizontal="right" vertical="center" shrinkToFit="1"/>
    </xf>
    <xf numFmtId="38" fontId="19" fillId="0" borderId="27" xfId="1" applyFont="1" applyBorder="1" applyAlignment="1" applyProtection="1">
      <alignment horizontal="right" vertical="center" shrinkToFit="1"/>
    </xf>
    <xf numFmtId="38" fontId="19" fillId="2" borderId="26" xfId="1" applyFont="1" applyFill="1" applyBorder="1" applyAlignment="1" applyProtection="1">
      <alignment horizontal="center" vertical="center" shrinkToFit="1"/>
    </xf>
    <xf numFmtId="38" fontId="19" fillId="2" borderId="28" xfId="1" applyFont="1" applyFill="1" applyBorder="1" applyAlignment="1" applyProtection="1">
      <alignment horizontal="center" vertical="center" shrinkToFit="1"/>
    </xf>
    <xf numFmtId="14" fontId="35" fillId="0" borderId="9" xfId="0" applyNumberFormat="1" applyFont="1" applyBorder="1" applyAlignment="1">
      <alignment horizontal="center" vertical="center" shrinkToFit="1"/>
    </xf>
    <xf numFmtId="38" fontId="17" fillId="4" borderId="54" xfId="0" applyNumberFormat="1" applyFont="1" applyFill="1" applyBorder="1" applyAlignment="1">
      <alignment horizontal="center" vertical="center"/>
    </xf>
    <xf numFmtId="0" fontId="17" fillId="4" borderId="69" xfId="0" applyFont="1" applyFill="1" applyBorder="1" applyAlignment="1">
      <alignment horizontal="center" vertical="center"/>
    </xf>
    <xf numFmtId="0" fontId="17" fillId="4" borderId="61" xfId="0" applyFont="1" applyFill="1" applyBorder="1" applyAlignment="1">
      <alignment horizontal="center" vertical="center"/>
    </xf>
    <xf numFmtId="38" fontId="17" fillId="12" borderId="62" xfId="0" applyNumberFormat="1" applyFont="1" applyFill="1" applyBorder="1" applyAlignment="1">
      <alignment horizontal="center" vertical="center"/>
    </xf>
    <xf numFmtId="0" fontId="17" fillId="12" borderId="69" xfId="0" applyFont="1" applyFill="1" applyBorder="1" applyAlignment="1">
      <alignment horizontal="center" vertical="center"/>
    </xf>
    <xf numFmtId="0" fontId="17" fillId="12" borderId="61" xfId="0" applyFont="1" applyFill="1" applyBorder="1" applyAlignment="1">
      <alignment horizontal="center" vertical="center"/>
    </xf>
    <xf numFmtId="0" fontId="4" fillId="0" borderId="0" xfId="0" applyFont="1" applyAlignment="1">
      <alignment horizontal="right" vertical="center" shrinkToFit="1"/>
    </xf>
    <xf numFmtId="0" fontId="14" fillId="0" borderId="0" xfId="0" applyFont="1" applyAlignment="1">
      <alignment horizontal="center" vertical="center"/>
    </xf>
    <xf numFmtId="0" fontId="32" fillId="15" borderId="59" xfId="0" applyFont="1" applyFill="1" applyBorder="1" applyAlignment="1">
      <alignment horizontal="left" vertical="top" shrinkToFit="1"/>
    </xf>
    <xf numFmtId="0" fontId="32" fillId="15" borderId="60" xfId="0" applyFont="1" applyFill="1" applyBorder="1" applyAlignment="1">
      <alignment horizontal="left" vertical="top" shrinkToFit="1"/>
    </xf>
    <xf numFmtId="0" fontId="32" fillId="11" borderId="39" xfId="0" applyFont="1" applyFill="1" applyBorder="1" applyAlignment="1">
      <alignment horizontal="left" vertical="top" shrinkToFit="1"/>
    </xf>
    <xf numFmtId="0" fontId="32" fillId="11" borderId="32" xfId="0" applyFont="1" applyFill="1" applyBorder="1" applyAlignment="1">
      <alignment horizontal="left" vertical="top" shrinkToFit="1"/>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17" fillId="0" borderId="67" xfId="0" applyFont="1" applyBorder="1" applyAlignment="1">
      <alignment horizontal="center" vertical="center" textRotation="255"/>
    </xf>
    <xf numFmtId="0" fontId="17" fillId="0" borderId="66" xfId="0" applyFont="1" applyBorder="1" applyAlignment="1">
      <alignment horizontal="center" vertical="center" textRotation="255"/>
    </xf>
    <xf numFmtId="0" fontId="17" fillId="0" borderId="68" xfId="0" applyFont="1" applyBorder="1" applyAlignment="1">
      <alignment horizontal="center" vertical="center" textRotation="255"/>
    </xf>
    <xf numFmtId="0" fontId="17" fillId="0" borderId="20" xfId="0" applyFont="1" applyBorder="1" applyAlignment="1">
      <alignment horizontal="center" vertical="center" textRotation="255"/>
    </xf>
    <xf numFmtId="0" fontId="17" fillId="0" borderId="29" xfId="0" applyFont="1" applyBorder="1" applyAlignment="1">
      <alignment horizontal="center" vertical="center" textRotation="255"/>
    </xf>
    <xf numFmtId="0" fontId="32" fillId="19" borderId="34" xfId="0" applyFont="1" applyFill="1" applyBorder="1" applyAlignment="1">
      <alignment horizontal="center" vertical="top"/>
    </xf>
    <xf numFmtId="0" fontId="32" fillId="19" borderId="35" xfId="0" applyFont="1" applyFill="1" applyBorder="1" applyAlignment="1">
      <alignment horizontal="center" vertical="top"/>
    </xf>
    <xf numFmtId="14" fontId="35" fillId="0" borderId="0" xfId="0" applyNumberFormat="1" applyFont="1" applyAlignment="1">
      <alignment horizontal="center" vertical="center" shrinkToFit="1"/>
    </xf>
    <xf numFmtId="14" fontId="0" fillId="0" borderId="0" xfId="0" applyNumberFormat="1" applyAlignment="1">
      <alignment horizontal="center"/>
    </xf>
    <xf numFmtId="0" fontId="28" fillId="14" borderId="4" xfId="0" applyFont="1" applyFill="1" applyBorder="1" applyAlignment="1">
      <alignment horizontal="center" vertical="center" textRotation="255" shrinkToFit="1"/>
    </xf>
    <xf numFmtId="0" fontId="28" fillId="14" borderId="7" xfId="0" applyFont="1" applyFill="1" applyBorder="1" applyAlignment="1">
      <alignment horizontal="center" vertical="center" textRotation="255" shrinkToFit="1"/>
    </xf>
    <xf numFmtId="0" fontId="28" fillId="14" borderId="8" xfId="0" applyFont="1" applyFill="1" applyBorder="1" applyAlignment="1">
      <alignment horizontal="center" vertical="center" textRotation="255" shrinkToFit="1"/>
    </xf>
    <xf numFmtId="0" fontId="29" fillId="0" borderId="2" xfId="0" applyFont="1" applyBorder="1" applyAlignment="1">
      <alignment horizontal="right"/>
    </xf>
    <xf numFmtId="0" fontId="29" fillId="0" borderId="9" xfId="0" applyFont="1" applyBorder="1" applyAlignment="1">
      <alignment horizontal="right"/>
    </xf>
    <xf numFmtId="0" fontId="19" fillId="9" borderId="1" xfId="0" applyFont="1" applyFill="1" applyBorder="1" applyAlignment="1">
      <alignment horizontal="center" vertical="center"/>
    </xf>
    <xf numFmtId="0" fontId="19" fillId="9" borderId="5" xfId="0" applyFont="1" applyFill="1" applyBorder="1" applyAlignment="1">
      <alignment horizontal="center" vertical="center"/>
    </xf>
    <xf numFmtId="0" fontId="28" fillId="9" borderId="4" xfId="0" applyFont="1" applyFill="1" applyBorder="1" applyAlignment="1">
      <alignment horizontal="center" vertical="center" textRotation="255" shrinkToFit="1"/>
    </xf>
    <xf numFmtId="0" fontId="28" fillId="9" borderId="7" xfId="0" applyFont="1" applyFill="1" applyBorder="1" applyAlignment="1">
      <alignment horizontal="center" vertical="center" textRotation="255" shrinkToFit="1"/>
    </xf>
    <xf numFmtId="0" fontId="28" fillId="9" borderId="8" xfId="0" applyFont="1" applyFill="1" applyBorder="1" applyAlignment="1">
      <alignment horizontal="center" vertical="center" textRotation="255" shrinkToFit="1"/>
    </xf>
    <xf numFmtId="38" fontId="27" fillId="7" borderId="1" xfId="0" applyNumberFormat="1" applyFont="1" applyFill="1" applyBorder="1" applyAlignment="1">
      <alignment horizontal="center" vertical="center"/>
    </xf>
    <xf numFmtId="38" fontId="27" fillId="7" borderId="2" xfId="0" applyNumberFormat="1" applyFont="1" applyFill="1" applyBorder="1" applyAlignment="1">
      <alignment horizontal="center" vertical="center"/>
    </xf>
    <xf numFmtId="38" fontId="16" fillId="0" borderId="34" xfId="0" applyNumberFormat="1" applyFont="1" applyBorder="1" applyAlignment="1">
      <alignment horizontal="center" shrinkToFit="1"/>
    </xf>
    <xf numFmtId="38" fontId="16" fillId="0" borderId="50" xfId="0" applyNumberFormat="1" applyFont="1" applyBorder="1" applyAlignment="1">
      <alignment horizontal="center" shrinkToFit="1"/>
    </xf>
    <xf numFmtId="38" fontId="21" fillId="17" borderId="71" xfId="0" applyNumberFormat="1" applyFont="1" applyFill="1" applyBorder="1" applyAlignment="1">
      <alignment horizontal="center" shrinkToFit="1"/>
    </xf>
    <xf numFmtId="38" fontId="21" fillId="17" borderId="58" xfId="0" applyNumberFormat="1" applyFont="1" applyFill="1" applyBorder="1" applyAlignment="1">
      <alignment horizontal="center" shrinkToFit="1"/>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3" fillId="0" borderId="0" xfId="0" applyFont="1" applyAlignment="1">
      <alignment horizontal="center" vertical="center" shrinkToFit="1"/>
    </xf>
    <xf numFmtId="0" fontId="21" fillId="17" borderId="65" xfId="0" applyFont="1" applyFill="1" applyBorder="1" applyAlignment="1">
      <alignment horizontal="center" vertical="center" shrinkToFit="1"/>
    </xf>
    <xf numFmtId="0" fontId="21" fillId="17" borderId="58" xfId="0" applyFont="1" applyFill="1" applyBorder="1" applyAlignment="1">
      <alignment horizontal="center" vertical="center" shrinkToFit="1"/>
    </xf>
    <xf numFmtId="0" fontId="15" fillId="0" borderId="32" xfId="0" applyFont="1" applyBorder="1" applyAlignment="1">
      <alignment horizontal="center" vertical="center" shrinkToFit="1"/>
    </xf>
    <xf numFmtId="0" fontId="15" fillId="0" borderId="37" xfId="0" applyFont="1" applyBorder="1" applyAlignment="1">
      <alignment horizontal="center" vertical="center" shrinkToFit="1"/>
    </xf>
    <xf numFmtId="0" fontId="27" fillId="17" borderId="65" xfId="0" applyFont="1" applyFill="1" applyBorder="1" applyAlignment="1">
      <alignment horizontal="center" vertical="center" shrinkToFit="1"/>
    </xf>
    <xf numFmtId="0" fontId="27" fillId="17" borderId="58" xfId="0" applyFont="1" applyFill="1" applyBorder="1" applyAlignment="1">
      <alignment horizontal="center" vertical="center" shrinkToFit="1"/>
    </xf>
    <xf numFmtId="38" fontId="16" fillId="0" borderId="74" xfId="0" applyNumberFormat="1" applyFont="1" applyBorder="1" applyAlignment="1">
      <alignment horizontal="center" shrinkToFit="1"/>
    </xf>
    <xf numFmtId="38" fontId="16" fillId="0" borderId="62" xfId="0" applyNumberFormat="1" applyFont="1" applyBorder="1" applyAlignment="1">
      <alignment horizontal="center" shrinkToFit="1"/>
    </xf>
  </cellXfs>
  <cellStyles count="2">
    <cellStyle name="桁区切り" xfId="1" builtinId="6"/>
    <cellStyle name="標準" xfId="0" builtinId="0"/>
  </cellStyles>
  <dxfs count="30">
    <dxf>
      <font>
        <b/>
        <i val="0"/>
      </font>
      <fill>
        <patternFill>
          <bgColor theme="9" tint="0.59996337778862885"/>
        </patternFill>
      </fill>
    </dxf>
    <dxf>
      <font>
        <b/>
        <i val="0"/>
      </font>
      <fill>
        <patternFill>
          <bgColor theme="8"/>
        </patternFill>
      </fill>
    </dxf>
    <dxf>
      <font>
        <b/>
        <i val="0"/>
      </font>
      <numFmt numFmtId="176" formatCode="0_ "/>
      <fill>
        <patternFill>
          <bgColor theme="9" tint="0.59996337778862885"/>
        </patternFill>
      </fill>
    </dxf>
    <dxf>
      <font>
        <b/>
        <i val="0"/>
      </font>
      <fill>
        <patternFill>
          <bgColor theme="9" tint="0.59996337778862885"/>
        </patternFill>
      </fill>
    </dxf>
    <dxf>
      <font>
        <b/>
        <i val="0"/>
      </font>
      <fill>
        <patternFill>
          <bgColor theme="9" tint="0.59996337778862885"/>
        </patternFill>
      </fill>
    </dxf>
    <dxf>
      <font>
        <b/>
        <i val="0"/>
      </font>
      <fill>
        <patternFill>
          <bgColor theme="8"/>
        </patternFill>
      </fill>
    </dxf>
    <dxf>
      <font>
        <b/>
        <i val="0"/>
      </font>
      <numFmt numFmtId="176" formatCode="0_ "/>
      <fill>
        <patternFill>
          <bgColor theme="9" tint="0.59996337778862885"/>
        </patternFill>
      </fill>
    </dxf>
    <dxf>
      <font>
        <b/>
        <i val="0"/>
      </font>
      <fill>
        <patternFill>
          <bgColor theme="9" tint="0.59996337778862885"/>
        </patternFill>
      </fill>
    </dxf>
    <dxf>
      <font>
        <color rgb="FF9C5700"/>
      </font>
      <fill>
        <patternFill>
          <bgColor rgb="FFFFEB9C"/>
        </patternFill>
      </fill>
    </dxf>
    <dxf>
      <font>
        <color rgb="FF9C0006"/>
      </font>
      <fill>
        <patternFill>
          <bgColor rgb="FFFFC7CE"/>
        </patternFill>
      </fill>
    </dxf>
    <dxf>
      <fill>
        <patternFill>
          <bgColor theme="5" tint="0.59996337778862885"/>
        </patternFill>
      </fill>
    </dxf>
    <dxf>
      <font>
        <b/>
        <i val="0"/>
      </font>
      <fill>
        <patternFill>
          <bgColor theme="9" tint="0.39994506668294322"/>
        </patternFill>
      </fill>
    </dxf>
    <dxf>
      <font>
        <b/>
        <i val="0"/>
      </font>
      <fill>
        <patternFill>
          <bgColor theme="9" tint="0.39994506668294322"/>
        </patternFill>
      </fill>
    </dxf>
    <dxf>
      <font>
        <b/>
        <i val="0"/>
      </font>
      <fill>
        <patternFill>
          <bgColor theme="9" tint="0.39994506668294322"/>
        </patternFill>
      </fill>
    </dxf>
    <dxf>
      <font>
        <b/>
        <i val="0"/>
        <color auto="1"/>
      </font>
      <fill>
        <patternFill>
          <bgColor theme="8"/>
        </patternFill>
      </fill>
    </dxf>
    <dxf>
      <font>
        <b/>
        <i val="0"/>
        <color rgb="FF006100"/>
      </font>
      <fill>
        <patternFill>
          <bgColor rgb="FFC6EFCE"/>
        </patternFill>
      </fill>
    </dxf>
    <dxf>
      <font>
        <color rgb="FF9C0006"/>
      </font>
      <fill>
        <patternFill>
          <bgColor rgb="FFFFC7CE"/>
        </patternFill>
      </fill>
    </dxf>
    <dxf>
      <font>
        <color rgb="FFC00000"/>
      </font>
      <fill>
        <patternFill>
          <bgColor theme="7" tint="0.59996337778862885"/>
        </patternFill>
      </fill>
    </dxf>
    <dxf>
      <font>
        <color rgb="FFC00000"/>
      </font>
      <fill>
        <patternFill>
          <bgColor rgb="FFFFC7CE"/>
        </patternFill>
      </fill>
    </dxf>
    <dxf>
      <font>
        <color rgb="FFC00000"/>
      </font>
      <fill>
        <patternFill>
          <bgColor rgb="FFFFC7CE"/>
        </patternFill>
      </fill>
    </dxf>
    <dxf>
      <font>
        <color rgb="FFFF0000"/>
      </font>
      <fill>
        <patternFill>
          <bgColor theme="7" tint="0.59996337778862885"/>
        </patternFill>
      </fill>
    </dxf>
    <dxf>
      <font>
        <color rgb="FFC00000"/>
      </font>
      <fill>
        <patternFill>
          <bgColor theme="4" tint="0.39994506668294322"/>
        </patternFill>
      </fill>
    </dxf>
    <dxf>
      <font>
        <color rgb="FFC00000"/>
      </font>
      <fill>
        <patternFill>
          <bgColor theme="9" tint="0.59996337778862885"/>
        </patternFill>
      </fill>
    </dxf>
    <dxf>
      <font>
        <color rgb="FF9C5700"/>
      </font>
      <fill>
        <patternFill>
          <bgColor rgb="FFFFEB9C"/>
        </patternFill>
      </fill>
    </dxf>
    <dxf>
      <font>
        <color rgb="FF9C0006"/>
      </font>
      <fill>
        <patternFill>
          <bgColor rgb="FFFFC7CE"/>
        </patternFill>
      </fill>
    </dxf>
    <dxf>
      <font>
        <b/>
        <i val="0"/>
        <color auto="1"/>
      </font>
      <fill>
        <patternFill>
          <bgColor theme="9" tint="0.39994506668294322"/>
        </patternFill>
      </fill>
    </dxf>
    <dxf>
      <font>
        <b/>
        <i val="0"/>
        <color auto="1"/>
      </font>
      <fill>
        <patternFill>
          <bgColor theme="9" tint="0.39994506668294322"/>
        </patternFill>
      </fill>
    </dxf>
    <dxf>
      <font>
        <b/>
        <i val="0"/>
        <color auto="1"/>
      </font>
      <fill>
        <patternFill>
          <bgColor theme="9" tint="0.39994506668294322"/>
        </patternFill>
      </fill>
    </dxf>
    <dxf>
      <font>
        <b/>
        <i val="0"/>
        <color auto="1"/>
      </font>
      <fill>
        <patternFill>
          <bgColor theme="8"/>
        </patternFill>
      </fill>
    </dxf>
    <dxf>
      <font>
        <b/>
        <i val="0"/>
        <color theme="0"/>
      </font>
      <numFmt numFmtId="176" formatCode="0_ "/>
      <fill>
        <patternFill>
          <bgColor rgb="FFC00000"/>
        </patternFill>
      </fill>
    </dxf>
  </dxfs>
  <tableStyles count="0" defaultTableStyle="TableStyleMedium2" defaultPivotStyle="PivotStyleLight16"/>
  <colors>
    <mruColors>
      <color rgb="FFFFC7CE"/>
      <color rgb="FFF8C4F8"/>
      <color rgb="FFEC8CE3"/>
      <color rgb="FFF4F9B9"/>
      <color rgb="FFFFFF99"/>
      <color rgb="FFFFFF66"/>
      <color rgb="FFCBD3DE"/>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320040</xdr:colOff>
      <xdr:row>10</xdr:row>
      <xdr:rowOff>129540</xdr:rowOff>
    </xdr:from>
    <xdr:to>
      <xdr:col>19</xdr:col>
      <xdr:colOff>480060</xdr:colOff>
      <xdr:row>12</xdr:row>
      <xdr:rowOff>83820</xdr:rowOff>
    </xdr:to>
    <xdr:sp macro="" textlink="">
      <xdr:nvSpPr>
        <xdr:cNvPr id="3" name="矢印: 右 2">
          <a:extLst>
            <a:ext uri="{FF2B5EF4-FFF2-40B4-BE49-F238E27FC236}">
              <a16:creationId xmlns:a16="http://schemas.microsoft.com/office/drawing/2014/main" id="{60424F8B-8D95-456A-96D6-42441AD7CC4A}"/>
            </a:ext>
          </a:extLst>
        </xdr:cNvPr>
        <xdr:cNvSpPr/>
      </xdr:nvSpPr>
      <xdr:spPr>
        <a:xfrm>
          <a:off x="9311640" y="1775460"/>
          <a:ext cx="160020" cy="3352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C7E5-592F-4DB4-8640-F4DACF838A1E}">
  <sheetPr>
    <tabColor theme="5" tint="0.39997558519241921"/>
  </sheetPr>
  <dimension ref="A1:Y100"/>
  <sheetViews>
    <sheetView topLeftCell="A29" zoomScaleNormal="100" workbookViewId="0">
      <selection activeCell="C29" sqref="C29"/>
    </sheetView>
  </sheetViews>
  <sheetFormatPr defaultRowHeight="18" x14ac:dyDescent="0.45"/>
  <cols>
    <col min="1" max="1" width="0.59765625" customWidth="1"/>
    <col min="2" max="2" width="4.09765625" customWidth="1"/>
    <col min="3" max="3" width="10.5" customWidth="1"/>
    <col min="4" max="4" width="3" customWidth="1"/>
    <col min="5" max="5" width="7" customWidth="1"/>
    <col min="6" max="11" width="10" customWidth="1"/>
    <col min="12" max="12" width="0.69921875" customWidth="1"/>
    <col min="13" max="13" width="0.3984375" customWidth="1"/>
    <col min="14" max="14" width="1.296875" customWidth="1"/>
    <col min="15" max="15" width="1" customWidth="1"/>
    <col min="16" max="16" width="10" customWidth="1"/>
    <col min="17" max="17" width="3" customWidth="1"/>
    <col min="18" max="18" width="7" customWidth="1"/>
    <col min="19" max="24" width="10" customWidth="1"/>
    <col min="25" max="25" width="1" customWidth="1"/>
    <col min="26" max="26" width="0.5" customWidth="1"/>
  </cols>
  <sheetData>
    <row r="1" spans="2:25" ht="15.6" customHeight="1" x14ac:dyDescent="0.45">
      <c r="F1" s="4"/>
      <c r="G1" s="4"/>
      <c r="H1" s="4"/>
      <c r="I1" s="4"/>
      <c r="J1" s="4"/>
      <c r="K1" s="253">
        <f ca="1">NOW()</f>
        <v>46069.662858680553</v>
      </c>
      <c r="L1" s="243"/>
      <c r="M1" s="243"/>
      <c r="N1" s="243"/>
    </row>
    <row r="2" spans="2:25" ht="4.2" customHeight="1" x14ac:dyDescent="0.45">
      <c r="F2" s="238"/>
      <c r="G2" s="412" t="s">
        <v>46</v>
      </c>
      <c r="H2" s="412"/>
      <c r="I2" s="238"/>
      <c r="J2" s="4"/>
      <c r="K2" s="4"/>
      <c r="L2" s="243"/>
      <c r="M2" s="243"/>
      <c r="N2" s="243"/>
    </row>
    <row r="3" spans="2:25" ht="15.6" customHeight="1" x14ac:dyDescent="0.45">
      <c r="B3" s="239"/>
      <c r="C3" s="239"/>
      <c r="D3" s="239"/>
      <c r="E3" s="239"/>
      <c r="F3" s="238"/>
      <c r="G3" s="412"/>
      <c r="H3" s="412"/>
      <c r="I3" s="238"/>
      <c r="J3" s="240" t="s">
        <v>103</v>
      </c>
      <c r="K3" s="244" t="s">
        <v>184</v>
      </c>
      <c r="L3" s="243"/>
      <c r="M3" s="243"/>
      <c r="N3" s="243"/>
      <c r="W3" s="437" t="s">
        <v>128</v>
      </c>
      <c r="X3" s="438"/>
    </row>
    <row r="4" spans="2:25" ht="4.2" customHeight="1" thickBot="1" x14ac:dyDescent="0.5">
      <c r="B4" s="239"/>
      <c r="C4" s="239"/>
      <c r="D4" s="239"/>
      <c r="E4" s="239"/>
      <c r="F4" s="239"/>
      <c r="G4" s="239"/>
      <c r="H4" s="239"/>
      <c r="I4" s="239"/>
      <c r="J4" s="239"/>
      <c r="K4" s="1"/>
      <c r="L4" s="243"/>
      <c r="M4" s="243"/>
      <c r="N4" s="243"/>
    </row>
    <row r="5" spans="2:25" ht="15" customHeight="1" thickTop="1" x14ac:dyDescent="0.55000000000000004">
      <c r="B5" s="241"/>
      <c r="C5" s="242"/>
      <c r="D5" s="242"/>
      <c r="E5" s="242"/>
      <c r="F5" s="242"/>
      <c r="G5" s="242"/>
      <c r="H5" s="242"/>
      <c r="I5" s="242"/>
      <c r="J5" s="242"/>
      <c r="K5" s="245" t="s">
        <v>30</v>
      </c>
      <c r="L5" s="246"/>
      <c r="M5" s="243"/>
      <c r="N5" s="243"/>
      <c r="O5" s="247"/>
      <c r="P5" s="248" t="s">
        <v>195</v>
      </c>
      <c r="Q5" s="249"/>
      <c r="R5" s="249"/>
      <c r="S5" s="249"/>
      <c r="T5" s="250"/>
      <c r="U5" s="250"/>
      <c r="V5" s="250"/>
      <c r="W5" s="250"/>
      <c r="X5" s="251" t="s">
        <v>196</v>
      </c>
      <c r="Y5" s="252"/>
    </row>
    <row r="6" spans="2:25" ht="15" customHeight="1" x14ac:dyDescent="0.55000000000000004">
      <c r="B6" s="254"/>
      <c r="C6" s="255"/>
      <c r="D6" s="255"/>
      <c r="E6" s="255"/>
      <c r="F6" s="255"/>
      <c r="G6" s="255"/>
      <c r="H6" s="256" t="s">
        <v>39</v>
      </c>
      <c r="I6" s="257"/>
      <c r="J6" s="255"/>
      <c r="K6" s="258"/>
      <c r="L6" s="259"/>
      <c r="M6" s="243"/>
      <c r="N6" s="243"/>
      <c r="O6" s="260"/>
      <c r="P6" s="261"/>
      <c r="Q6" s="261"/>
      <c r="R6" s="261"/>
      <c r="S6" s="261"/>
      <c r="X6" s="262"/>
      <c r="Y6" s="263"/>
    </row>
    <row r="7" spans="2:25" ht="15" customHeight="1" x14ac:dyDescent="0.45">
      <c r="B7" s="264">
        <v>1</v>
      </c>
      <c r="C7" s="265" t="s">
        <v>119</v>
      </c>
      <c r="D7" s="360" t="s">
        <v>8</v>
      </c>
      <c r="E7" s="361"/>
      <c r="F7" s="265" t="s">
        <v>18</v>
      </c>
      <c r="G7" s="266"/>
      <c r="H7" s="267" t="s">
        <v>45</v>
      </c>
      <c r="I7" s="265" t="s">
        <v>99</v>
      </c>
      <c r="J7" s="265" t="s">
        <v>40</v>
      </c>
      <c r="K7" s="268" t="s">
        <v>41</v>
      </c>
      <c r="L7" s="269"/>
      <c r="M7" s="270"/>
      <c r="N7" s="270"/>
      <c r="O7" s="260"/>
      <c r="P7" s="442" t="s">
        <v>207</v>
      </c>
      <c r="Q7" s="443"/>
      <c r="T7" s="262"/>
      <c r="U7" s="262"/>
      <c r="V7" s="262"/>
      <c r="Y7" s="263"/>
    </row>
    <row r="8" spans="2:25" ht="15" customHeight="1" x14ac:dyDescent="0.45">
      <c r="B8" s="271" t="s">
        <v>130</v>
      </c>
      <c r="C8" s="221" t="s">
        <v>228</v>
      </c>
      <c r="D8" s="272" t="s">
        <v>15</v>
      </c>
      <c r="E8" s="222">
        <v>1973</v>
      </c>
      <c r="F8" s="273">
        <f ca="1">IF(C8="","",DATEDIF(E8&amp;"/"&amp;E9&amp;"/"&amp;E10,K$1,"y"))</f>
        <v>52</v>
      </c>
      <c r="G8" s="266"/>
      <c r="H8" s="223">
        <v>6000000</v>
      </c>
      <c r="I8" s="224">
        <v>3000000</v>
      </c>
      <c r="J8" s="224">
        <v>0</v>
      </c>
      <c r="K8" s="225">
        <v>0</v>
      </c>
      <c r="L8" s="277"/>
      <c r="M8" s="262"/>
      <c r="N8" s="262"/>
      <c r="O8" s="260"/>
      <c r="P8" s="278" t="s">
        <v>115</v>
      </c>
      <c r="Q8" s="262"/>
      <c r="R8" s="262"/>
      <c r="S8" s="262"/>
      <c r="T8" s="262"/>
      <c r="U8" s="262"/>
      <c r="V8" s="262"/>
      <c r="W8" s="262"/>
      <c r="X8" s="262"/>
      <c r="Y8" s="263"/>
    </row>
    <row r="9" spans="2:25" ht="15" customHeight="1" x14ac:dyDescent="0.45">
      <c r="B9" s="271"/>
      <c r="C9" s="279"/>
      <c r="D9" s="272" t="s">
        <v>16</v>
      </c>
      <c r="E9" s="222">
        <v>8</v>
      </c>
      <c r="F9" s="266"/>
      <c r="G9" s="266"/>
      <c r="H9" s="280" t="s">
        <v>185</v>
      </c>
      <c r="I9" s="447" t="s">
        <v>206</v>
      </c>
      <c r="J9" s="447"/>
      <c r="K9" s="447"/>
      <c r="L9" s="277"/>
      <c r="M9" s="262"/>
      <c r="N9" s="262"/>
      <c r="O9" s="260"/>
      <c r="P9" s="281" t="s">
        <v>73</v>
      </c>
      <c r="Q9" s="444" t="s">
        <v>64</v>
      </c>
      <c r="R9" s="423"/>
      <c r="S9" s="281" t="s">
        <v>65</v>
      </c>
      <c r="T9" s="262"/>
      <c r="U9" s="284"/>
      <c r="V9" s="285" t="s">
        <v>65</v>
      </c>
      <c r="W9" s="286"/>
      <c r="X9" s="287" t="s">
        <v>65</v>
      </c>
      <c r="Y9" s="263"/>
    </row>
    <row r="10" spans="2:25" ht="15" customHeight="1" x14ac:dyDescent="0.45">
      <c r="B10" s="271"/>
      <c r="C10" s="279"/>
      <c r="D10" s="288" t="s">
        <v>17</v>
      </c>
      <c r="E10" s="226">
        <v>30</v>
      </c>
      <c r="F10" s="266"/>
      <c r="G10" s="266"/>
      <c r="H10" s="265" t="s">
        <v>40</v>
      </c>
      <c r="I10" s="268" t="s">
        <v>116</v>
      </c>
      <c r="J10" s="268" t="s">
        <v>117</v>
      </c>
      <c r="K10" s="289"/>
      <c r="L10" s="277"/>
      <c r="M10" s="262"/>
      <c r="N10" s="262"/>
      <c r="O10" s="260"/>
      <c r="P10" s="290" t="s">
        <v>60</v>
      </c>
      <c r="Q10" s="415">
        <f>Q25</f>
        <v>220000</v>
      </c>
      <c r="R10" s="415"/>
      <c r="S10" s="292">
        <f>S25</f>
        <v>2640000</v>
      </c>
      <c r="T10" s="262"/>
      <c r="U10" s="293" t="s">
        <v>124</v>
      </c>
      <c r="V10" s="294">
        <f>S10*0.9</f>
        <v>2376000</v>
      </c>
      <c r="W10" s="295" t="s">
        <v>125</v>
      </c>
      <c r="X10" s="296">
        <f>S10*0.8</f>
        <v>2112000</v>
      </c>
      <c r="Y10" s="263"/>
    </row>
    <row r="11" spans="2:25" ht="15" customHeight="1" x14ac:dyDescent="0.45">
      <c r="B11" s="271"/>
      <c r="C11" s="279"/>
      <c r="D11" s="266"/>
      <c r="E11" s="266"/>
      <c r="F11" s="266"/>
      <c r="G11" s="266"/>
      <c r="H11" s="224">
        <v>1500000</v>
      </c>
      <c r="I11" s="227">
        <f>H11*1.42</f>
        <v>2130000</v>
      </c>
      <c r="J11" s="227">
        <f>H11*1.84</f>
        <v>2760000</v>
      </c>
      <c r="K11" s="297"/>
      <c r="L11" s="277"/>
      <c r="M11" s="262"/>
      <c r="N11" s="262"/>
      <c r="O11" s="260"/>
      <c r="P11" s="298" t="s">
        <v>74</v>
      </c>
      <c r="Q11" s="415">
        <f>V25</f>
        <v>60000</v>
      </c>
      <c r="R11" s="415"/>
      <c r="S11" s="299">
        <f>W25</f>
        <v>720000</v>
      </c>
      <c r="T11" s="262"/>
      <c r="U11" s="295" t="s">
        <v>124</v>
      </c>
      <c r="V11" s="294">
        <f>S11*0.9</f>
        <v>648000</v>
      </c>
      <c r="W11" s="295" t="s">
        <v>125</v>
      </c>
      <c r="X11" s="296">
        <f>S11*0.8</f>
        <v>576000</v>
      </c>
      <c r="Y11" s="263"/>
    </row>
    <row r="12" spans="2:25" ht="15" customHeight="1" x14ac:dyDescent="0.45">
      <c r="B12" s="413"/>
      <c r="C12" s="414"/>
      <c r="D12" s="416"/>
      <c r="E12" s="416"/>
      <c r="F12" s="300"/>
      <c r="G12" s="417"/>
      <c r="H12" s="417"/>
      <c r="I12" s="301"/>
      <c r="J12" s="266"/>
      <c r="K12" s="302"/>
      <c r="L12" s="277"/>
      <c r="M12" s="262"/>
      <c r="N12" s="262"/>
      <c r="O12" s="260"/>
      <c r="P12" s="281" t="s">
        <v>75</v>
      </c>
      <c r="Q12" s="439">
        <v>150000</v>
      </c>
      <c r="R12" s="439"/>
      <c r="S12" s="303">
        <f>Q12*12</f>
        <v>1800000</v>
      </c>
      <c r="T12" s="262"/>
      <c r="U12" s="304" t="s">
        <v>105</v>
      </c>
      <c r="V12" s="229">
        <v>240000</v>
      </c>
      <c r="W12" s="305" t="s">
        <v>126</v>
      </c>
      <c r="X12" s="305" t="s">
        <v>126</v>
      </c>
      <c r="Y12" s="263"/>
    </row>
    <row r="13" spans="2:25" ht="15" customHeight="1" x14ac:dyDescent="0.45">
      <c r="B13" s="366" t="s">
        <v>208</v>
      </c>
      <c r="C13" s="367"/>
      <c r="D13" s="370" t="s">
        <v>9</v>
      </c>
      <c r="E13" s="449"/>
      <c r="F13" s="267" t="s">
        <v>10</v>
      </c>
      <c r="G13" s="267" t="s">
        <v>13</v>
      </c>
      <c r="H13" s="267" t="s">
        <v>14</v>
      </c>
      <c r="I13" s="267" t="s">
        <v>11</v>
      </c>
      <c r="J13" s="267" t="s">
        <v>12</v>
      </c>
      <c r="K13" s="267" t="s">
        <v>197</v>
      </c>
      <c r="L13" s="306"/>
      <c r="M13" s="262"/>
      <c r="N13" s="262"/>
      <c r="O13" s="260"/>
      <c r="P13" s="281" t="s">
        <v>7</v>
      </c>
      <c r="Q13" s="439">
        <v>20000</v>
      </c>
      <c r="R13" s="439"/>
      <c r="S13" s="303">
        <f>Q13*12</f>
        <v>240000</v>
      </c>
      <c r="T13" s="262"/>
      <c r="U13" s="295" t="s">
        <v>122</v>
      </c>
      <c r="V13" s="294">
        <v>0</v>
      </c>
      <c r="W13" s="305" t="s">
        <v>126</v>
      </c>
      <c r="X13" s="296">
        <v>0</v>
      </c>
      <c r="Y13" s="263"/>
    </row>
    <row r="14" spans="2:25" ht="15" customHeight="1" x14ac:dyDescent="0.45">
      <c r="B14" s="368"/>
      <c r="C14" s="369"/>
      <c r="D14" s="372">
        <f>F14*12+I14+J14</f>
        <v>6000000</v>
      </c>
      <c r="E14" s="450"/>
      <c r="F14" s="223">
        <v>370000</v>
      </c>
      <c r="G14" s="223">
        <v>370000</v>
      </c>
      <c r="H14" s="223">
        <v>370000</v>
      </c>
      <c r="I14" s="223">
        <v>780000</v>
      </c>
      <c r="J14" s="223">
        <v>780000</v>
      </c>
      <c r="K14" s="223">
        <v>20000</v>
      </c>
      <c r="L14" s="306"/>
      <c r="M14" s="262"/>
      <c r="N14" s="262"/>
      <c r="O14" s="260"/>
      <c r="P14" s="307" t="s">
        <v>57</v>
      </c>
      <c r="Q14" s="440" t="s">
        <v>89</v>
      </c>
      <c r="R14" s="441"/>
      <c r="S14" s="307" t="s">
        <v>89</v>
      </c>
      <c r="T14" s="308"/>
      <c r="U14" s="295" t="s">
        <v>121</v>
      </c>
      <c r="V14" s="294">
        <v>0</v>
      </c>
      <c r="W14" s="305" t="s">
        <v>126</v>
      </c>
      <c r="X14" s="296">
        <v>0</v>
      </c>
      <c r="Y14" s="263"/>
    </row>
    <row r="15" spans="2:25" ht="15" customHeight="1" x14ac:dyDescent="0.45">
      <c r="B15" s="271"/>
      <c r="C15" s="279"/>
      <c r="D15" s="433" t="s">
        <v>22</v>
      </c>
      <c r="E15" s="434"/>
      <c r="F15" s="265" t="s">
        <v>23</v>
      </c>
      <c r="G15" s="267" t="s">
        <v>19</v>
      </c>
      <c r="H15" s="265" t="s">
        <v>24</v>
      </c>
      <c r="I15" s="265" t="s">
        <v>25</v>
      </c>
      <c r="J15" s="309" t="s">
        <v>20</v>
      </c>
      <c r="K15" s="310" t="s">
        <v>26</v>
      </c>
      <c r="L15" s="306"/>
      <c r="M15" s="262"/>
      <c r="N15" s="262"/>
      <c r="O15" s="260"/>
      <c r="P15" s="281" t="s">
        <v>76</v>
      </c>
      <c r="Q15" s="439">
        <v>40000</v>
      </c>
      <c r="R15" s="439"/>
      <c r="S15" s="303">
        <f>Q15*12</f>
        <v>480000</v>
      </c>
      <c r="T15" s="308"/>
      <c r="U15" s="295" t="s">
        <v>123</v>
      </c>
      <c r="V15" s="294">
        <v>0</v>
      </c>
      <c r="W15" s="305" t="s">
        <v>126</v>
      </c>
      <c r="X15" s="296">
        <v>0</v>
      </c>
      <c r="Y15" s="263"/>
    </row>
    <row r="16" spans="2:25" ht="15" customHeight="1" x14ac:dyDescent="0.45">
      <c r="B16" s="271"/>
      <c r="C16" s="279"/>
      <c r="D16" s="431"/>
      <c r="E16" s="432"/>
      <c r="F16" s="230"/>
      <c r="G16" s="223"/>
      <c r="H16" s="224"/>
      <c r="I16" s="224"/>
      <c r="J16" s="231"/>
      <c r="K16" s="232"/>
      <c r="L16" s="306"/>
      <c r="M16" s="262"/>
      <c r="N16" s="262"/>
      <c r="O16" s="260"/>
      <c r="P16" s="262"/>
      <c r="Q16" s="262"/>
      <c r="R16" s="262"/>
      <c r="S16" s="262"/>
      <c r="T16" s="262"/>
      <c r="X16" s="262"/>
      <c r="Y16" s="263"/>
    </row>
    <row r="17" spans="1:25" ht="15" customHeight="1" x14ac:dyDescent="0.45">
      <c r="B17" s="271"/>
      <c r="C17" s="266"/>
      <c r="D17" s="433" t="s">
        <v>21</v>
      </c>
      <c r="E17" s="434"/>
      <c r="F17" s="265" t="s">
        <v>27</v>
      </c>
      <c r="G17" s="265" t="s">
        <v>28</v>
      </c>
      <c r="H17" s="265" t="s">
        <v>29</v>
      </c>
      <c r="I17" s="418" t="s">
        <v>118</v>
      </c>
      <c r="J17" s="418"/>
      <c r="K17" s="418"/>
      <c r="L17" s="277"/>
      <c r="M17" s="262"/>
      <c r="N17" s="262"/>
      <c r="O17" s="260"/>
      <c r="P17" s="270" t="s">
        <v>115</v>
      </c>
      <c r="Q17" s="445"/>
      <c r="R17" s="445"/>
      <c r="S17" s="262"/>
      <c r="T17" s="262"/>
      <c r="U17" s="270" t="s">
        <v>115</v>
      </c>
      <c r="V17" s="262"/>
      <c r="W17" s="262"/>
      <c r="X17" s="262"/>
      <c r="Y17" s="263"/>
    </row>
    <row r="18" spans="1:25" ht="15" customHeight="1" x14ac:dyDescent="0.45">
      <c r="B18" s="271"/>
      <c r="C18" s="266"/>
      <c r="D18" s="431"/>
      <c r="E18" s="432"/>
      <c r="F18" s="231"/>
      <c r="G18" s="231"/>
      <c r="H18" s="231"/>
      <c r="I18" s="419"/>
      <c r="J18" s="419"/>
      <c r="K18" s="419"/>
      <c r="L18" s="277"/>
      <c r="M18" s="262"/>
      <c r="N18" s="262"/>
      <c r="O18" s="260"/>
      <c r="P18" s="290" t="s">
        <v>60</v>
      </c>
      <c r="Q18" s="444" t="s">
        <v>64</v>
      </c>
      <c r="R18" s="423"/>
      <c r="S18" s="281" t="s">
        <v>65</v>
      </c>
      <c r="T18" s="262"/>
      <c r="U18" s="298" t="s">
        <v>68</v>
      </c>
      <c r="V18" s="282" t="s">
        <v>64</v>
      </c>
      <c r="W18" s="281" t="s">
        <v>65</v>
      </c>
      <c r="X18" s="262"/>
      <c r="Y18" s="263"/>
    </row>
    <row r="19" spans="1:25" ht="15" customHeight="1" x14ac:dyDescent="0.45">
      <c r="B19" s="271"/>
      <c r="C19" s="266"/>
      <c r="D19" s="430"/>
      <c r="E19" s="430"/>
      <c r="F19" s="266"/>
      <c r="G19" s="266"/>
      <c r="H19" s="279"/>
      <c r="I19" s="419"/>
      <c r="J19" s="419"/>
      <c r="K19" s="419"/>
      <c r="L19" s="277"/>
      <c r="M19" s="262"/>
      <c r="N19" s="262"/>
      <c r="O19" s="260"/>
      <c r="P19" s="281" t="s">
        <v>66</v>
      </c>
      <c r="Q19" s="439">
        <v>80000</v>
      </c>
      <c r="R19" s="439"/>
      <c r="S19" s="291">
        <f>Q19*12</f>
        <v>960000</v>
      </c>
      <c r="T19" s="262"/>
      <c r="U19" s="281" t="s">
        <v>69</v>
      </c>
      <c r="V19" s="228">
        <v>20000</v>
      </c>
      <c r="W19" s="291">
        <f>V19*12</f>
        <v>240000</v>
      </c>
      <c r="X19" s="262"/>
      <c r="Y19" s="263"/>
    </row>
    <row r="20" spans="1:25" ht="15" customHeight="1" x14ac:dyDescent="0.45">
      <c r="B20" s="374" t="s">
        <v>209</v>
      </c>
      <c r="C20" s="375"/>
      <c r="D20" s="429" t="s">
        <v>219</v>
      </c>
      <c r="E20" s="429"/>
      <c r="F20" s="429"/>
      <c r="G20" s="315"/>
      <c r="H20" s="316"/>
      <c r="I20" s="279"/>
      <c r="J20" s="279"/>
      <c r="K20" s="297"/>
      <c r="L20" s="277"/>
      <c r="M20" s="262"/>
      <c r="N20" s="262"/>
      <c r="O20" s="260"/>
      <c r="P20" s="281" t="s">
        <v>61</v>
      </c>
      <c r="Q20" s="439">
        <v>20000</v>
      </c>
      <c r="R20" s="439"/>
      <c r="S20" s="317">
        <f>Q20*12</f>
        <v>240000</v>
      </c>
      <c r="T20" s="262"/>
      <c r="U20" s="281" t="s">
        <v>70</v>
      </c>
      <c r="V20" s="228">
        <v>20000</v>
      </c>
      <c r="W20" s="317">
        <f>V20*12</f>
        <v>240000</v>
      </c>
      <c r="X20" s="262"/>
      <c r="Y20" s="263"/>
    </row>
    <row r="21" spans="1:25" ht="15" customHeight="1" x14ac:dyDescent="0.45">
      <c r="A21" s="263"/>
      <c r="B21" s="279"/>
      <c r="C21" s="314"/>
      <c r="D21" s="314"/>
      <c r="E21" s="314"/>
      <c r="F21" s="314"/>
      <c r="G21" s="314"/>
      <c r="H21" s="314"/>
      <c r="I21" s="314"/>
      <c r="J21" s="314"/>
      <c r="K21" s="314"/>
      <c r="L21" s="277"/>
      <c r="M21" s="262"/>
      <c r="N21" s="262"/>
      <c r="O21" s="260"/>
      <c r="P21" s="281" t="s">
        <v>67</v>
      </c>
      <c r="Q21" s="439">
        <v>20000</v>
      </c>
      <c r="R21" s="439"/>
      <c r="S21" s="317">
        <f t="shared" ref="S21:S24" si="0">Q21*12</f>
        <v>240000</v>
      </c>
      <c r="T21" s="262"/>
      <c r="U21" s="281" t="s">
        <v>71</v>
      </c>
      <c r="V21" s="228">
        <v>20000</v>
      </c>
      <c r="W21" s="317">
        <f t="shared" ref="W21:W25" si="1">V21*12</f>
        <v>240000</v>
      </c>
      <c r="X21" s="262"/>
      <c r="Y21" s="263"/>
    </row>
    <row r="22" spans="1:25" ht="15" customHeight="1" x14ac:dyDescent="0.45">
      <c r="A22" s="263"/>
      <c r="B22" s="382" t="s">
        <v>63</v>
      </c>
      <c r="C22" s="367"/>
      <c r="D22" s="384" t="s">
        <v>38</v>
      </c>
      <c r="E22" s="385"/>
      <c r="F22" s="376" t="s">
        <v>217</v>
      </c>
      <c r="G22" s="378" t="s">
        <v>102</v>
      </c>
      <c r="H22" s="376" t="s">
        <v>214</v>
      </c>
      <c r="I22" s="376" t="s">
        <v>215</v>
      </c>
      <c r="J22" s="376" t="s">
        <v>216</v>
      </c>
      <c r="K22" s="378" t="s">
        <v>213</v>
      </c>
      <c r="L22" s="277"/>
      <c r="M22" s="262"/>
      <c r="N22" s="262"/>
      <c r="O22" s="260"/>
      <c r="P22" s="281" t="s">
        <v>72</v>
      </c>
      <c r="Q22" s="439">
        <v>20000</v>
      </c>
      <c r="R22" s="439"/>
      <c r="S22" s="317">
        <f t="shared" si="0"/>
        <v>240000</v>
      </c>
      <c r="T22" s="262"/>
      <c r="U22" s="281"/>
      <c r="V22" s="228">
        <v>0</v>
      </c>
      <c r="W22" s="317">
        <f t="shared" si="1"/>
        <v>0</v>
      </c>
      <c r="X22" s="262"/>
      <c r="Y22" s="263"/>
    </row>
    <row r="23" spans="1:25" ht="15" customHeight="1" x14ac:dyDescent="0.45">
      <c r="A23" s="263"/>
      <c r="B23" s="383"/>
      <c r="C23" s="369"/>
      <c r="D23" s="386"/>
      <c r="E23" s="387"/>
      <c r="F23" s="377"/>
      <c r="G23" s="379"/>
      <c r="H23" s="377"/>
      <c r="I23" s="377"/>
      <c r="J23" s="377"/>
      <c r="K23" s="379"/>
      <c r="L23" s="277"/>
      <c r="M23" s="262"/>
      <c r="N23" s="262"/>
      <c r="O23" s="260"/>
      <c r="P23" s="281" t="s">
        <v>62</v>
      </c>
      <c r="Q23" s="439">
        <v>30000</v>
      </c>
      <c r="R23" s="439"/>
      <c r="S23" s="317">
        <f t="shared" si="0"/>
        <v>360000</v>
      </c>
      <c r="T23" s="262"/>
      <c r="U23" s="281"/>
      <c r="V23" s="228">
        <v>0</v>
      </c>
      <c r="W23" s="317">
        <f t="shared" si="1"/>
        <v>0</v>
      </c>
      <c r="X23" s="262"/>
      <c r="Y23" s="263"/>
    </row>
    <row r="24" spans="1:25" ht="15" customHeight="1" x14ac:dyDescent="0.45">
      <c r="B24" s="271"/>
      <c r="C24" s="279"/>
      <c r="D24" s="435">
        <f>IF(D25&gt;=1355,1390,IF(D25&gt;=1295,1330,IF(D25&gt;=1235,1270,IF(D25&gt;=1175,1210,IF(D25&gt;=1115,1150,IF(D25&gt;=1055,1090,IF(D25&gt;=1005,1030,IF(D25&gt;=955,980,IF(D25&gt;=905,930,IF(D25&gt;=855,880,IF(D25&gt;=810,830,IF(D25&gt;=770,790,IF(D25&gt;=730,750,IF(D25&gt;=695,710,IF(D25&gt;=665,680,IF(D25&gt;=635,650,IF(D25&gt;=605,620,IF(D25&gt;=575,590,IF(D25&gt;=545,560,IF(D25&gt;=515,530,IF(D25&gt;=485,500,IF(D25&gt;=455,470,IF(D25&gt;=425,440,IF(D25&gt;=395,410,IF(D25&gt;=370,380,IF(D25&gt;=350,360,IF(D25&gt;=330,340,IF(D25&gt;=310,320,IF(D25&gt;=290,300,IF(D25&gt;=270,280,IF(D25&gt;=250,260,IF(D25&gt;=230,240,IF(D25&gt;=210,220,IF(D25&gt;=195,200,IF(D25&gt;=185,190,IF(D25&gt;=175,180,IF(D25&gt;=165,170,IF(D25&gt;=155,160,IF(D25&gt;=146,150,IF(D25&gt;=138,142,IF(D25&gt;=130,134,IF(D25&gt;=122,126,IF(D25&gt;=114,118,IF(D25&gt;=107,110,IF(D25&gt;=101,104,IF(D25&gt;=93,98,IF(D25&gt;=83,88,IF(D25&gt;=73,78,IF(D25&gt;=63,68,58)))))))))))))))))))))))))))))))))))))))))))))))))*1000</f>
        <v>380000</v>
      </c>
      <c r="E24" s="436"/>
      <c r="F24" s="318">
        <f>IF(ROUNDDOWN(I14/1000,0)*1000&lt;=1500000,ROUNDDOWN(I14/1000,0)*1000,1500000)</f>
        <v>780000</v>
      </c>
      <c r="G24" s="232">
        <v>5000000</v>
      </c>
      <c r="H24" s="231">
        <v>2000000</v>
      </c>
      <c r="I24" s="231">
        <v>20000</v>
      </c>
      <c r="J24" s="233">
        <v>3</v>
      </c>
      <c r="K24" s="234">
        <v>20000000</v>
      </c>
      <c r="L24" s="277"/>
      <c r="M24" s="262"/>
      <c r="N24" s="262"/>
      <c r="O24" s="260"/>
      <c r="P24" s="281" t="s">
        <v>63</v>
      </c>
      <c r="Q24" s="439">
        <v>50000</v>
      </c>
      <c r="R24" s="439"/>
      <c r="S24" s="317">
        <f t="shared" si="0"/>
        <v>600000</v>
      </c>
      <c r="T24" s="262"/>
      <c r="U24" s="281" t="s">
        <v>63</v>
      </c>
      <c r="V24" s="228">
        <v>0</v>
      </c>
      <c r="W24" s="317">
        <f t="shared" si="1"/>
        <v>0</v>
      </c>
      <c r="X24" s="239"/>
      <c r="Y24" s="263"/>
    </row>
    <row r="25" spans="1:25" ht="15" customHeight="1" x14ac:dyDescent="0.45">
      <c r="B25" s="271"/>
      <c r="C25" s="266"/>
      <c r="D25" s="380">
        <f>((F14+G14+H14)/3+K14)/1000</f>
        <v>390</v>
      </c>
      <c r="E25" s="381"/>
      <c r="F25" s="319">
        <f>IF(ROUNDDOWN(J14/1000,0)*1000&lt;=1500000,ROUNDDOWN(J14/1000,0)*1000,1500000)</f>
        <v>780000</v>
      </c>
      <c r="G25" s="320"/>
      <c r="H25" s="279"/>
      <c r="I25" s="279"/>
      <c r="J25" s="279"/>
      <c r="K25" s="297"/>
      <c r="L25" s="277"/>
      <c r="M25" s="262"/>
      <c r="N25" s="262"/>
      <c r="O25" s="260"/>
      <c r="P25" s="281" t="s">
        <v>0</v>
      </c>
      <c r="Q25" s="415">
        <f>SUM(Q19:Q24)</f>
        <v>220000</v>
      </c>
      <c r="R25" s="415"/>
      <c r="S25" s="292">
        <f>SUM(S19:S24)</f>
        <v>2640000</v>
      </c>
      <c r="T25" s="262"/>
      <c r="U25" s="281" t="s">
        <v>0</v>
      </c>
      <c r="V25" s="291">
        <f>SUM(V19:V24)</f>
        <v>60000</v>
      </c>
      <c r="W25" s="299">
        <f t="shared" si="1"/>
        <v>720000</v>
      </c>
      <c r="X25" s="239"/>
      <c r="Y25" s="263"/>
    </row>
    <row r="26" spans="1:25" ht="15" customHeight="1" thickBot="1" x14ac:dyDescent="0.5">
      <c r="B26" s="321"/>
      <c r="C26" s="322"/>
      <c r="D26" s="420"/>
      <c r="E26" s="420"/>
      <c r="F26" s="323"/>
      <c r="G26" s="323"/>
      <c r="H26" s="322"/>
      <c r="I26" s="322"/>
      <c r="J26" s="322"/>
      <c r="K26" s="322"/>
      <c r="L26" s="324"/>
      <c r="M26" s="262"/>
      <c r="N26" s="262"/>
      <c r="O26" s="260"/>
      <c r="P26" s="262"/>
      <c r="Q26" s="445"/>
      <c r="R26" s="445"/>
      <c r="S26" s="262"/>
      <c r="T26" s="262"/>
      <c r="U26" s="262"/>
      <c r="V26" s="262"/>
      <c r="W26" s="262"/>
      <c r="X26" s="239"/>
      <c r="Y26" s="263"/>
    </row>
    <row r="27" spans="1:25" ht="15" customHeight="1" thickTop="1" x14ac:dyDescent="0.45">
      <c r="B27" s="325"/>
      <c r="C27" s="326"/>
      <c r="D27" s="327"/>
      <c r="E27" s="327"/>
      <c r="F27" s="328"/>
      <c r="G27" s="328"/>
      <c r="H27" s="256" t="s">
        <v>39</v>
      </c>
      <c r="I27" s="329"/>
      <c r="J27" s="329"/>
      <c r="K27" s="329"/>
      <c r="L27" s="330"/>
      <c r="M27" s="262"/>
      <c r="N27" s="262"/>
      <c r="O27" s="260"/>
      <c r="P27" s="331" t="s">
        <v>90</v>
      </c>
      <c r="Q27" s="270"/>
      <c r="R27" s="421" t="s">
        <v>127</v>
      </c>
      <c r="S27" s="421"/>
      <c r="T27" s="421"/>
      <c r="U27" s="421"/>
      <c r="V27" s="421"/>
      <c r="W27" s="421"/>
      <c r="X27" s="421"/>
      <c r="Y27" s="263"/>
    </row>
    <row r="28" spans="1:25" ht="15" customHeight="1" x14ac:dyDescent="0.45">
      <c r="B28" s="264">
        <v>2</v>
      </c>
      <c r="C28" s="265" t="s">
        <v>119</v>
      </c>
      <c r="D28" s="360" t="s">
        <v>8</v>
      </c>
      <c r="E28" s="361"/>
      <c r="F28" s="265" t="s">
        <v>18</v>
      </c>
      <c r="G28" s="279"/>
      <c r="H28" s="267" t="s">
        <v>45</v>
      </c>
      <c r="I28" s="265" t="s">
        <v>99</v>
      </c>
      <c r="J28" s="265" t="s">
        <v>40</v>
      </c>
      <c r="K28" s="268" t="s">
        <v>41</v>
      </c>
      <c r="L28" s="277"/>
      <c r="M28" s="262"/>
      <c r="N28" s="262"/>
      <c r="O28" s="260"/>
      <c r="P28" s="446" t="s">
        <v>57</v>
      </c>
      <c r="Q28" s="424" t="s">
        <v>87</v>
      </c>
      <c r="R28" s="425"/>
      <c r="S28" s="425"/>
      <c r="T28" s="426"/>
      <c r="U28" s="424" t="s">
        <v>88</v>
      </c>
      <c r="V28" s="425"/>
      <c r="W28" s="426"/>
      <c r="X28" s="427" t="s">
        <v>97</v>
      </c>
      <c r="Y28" s="263"/>
    </row>
    <row r="29" spans="1:25" ht="15" customHeight="1" x14ac:dyDescent="0.45">
      <c r="B29" s="332" t="s">
        <v>131</v>
      </c>
      <c r="C29" s="221" t="s">
        <v>229</v>
      </c>
      <c r="D29" s="272" t="s">
        <v>15</v>
      </c>
      <c r="E29" s="222">
        <v>1975</v>
      </c>
      <c r="F29" s="273">
        <f ca="1">IF(C29="","",DATEDIF(E29&amp;"/"&amp;E30&amp;"/"&amp;E31,K$1,"y"))</f>
        <v>50</v>
      </c>
      <c r="G29" s="279"/>
      <c r="H29" s="223">
        <v>4000000</v>
      </c>
      <c r="I29" s="224">
        <v>0</v>
      </c>
      <c r="J29" s="224">
        <v>0</v>
      </c>
      <c r="K29" s="225">
        <v>0</v>
      </c>
      <c r="L29" s="277"/>
      <c r="M29" s="262"/>
      <c r="N29" s="262"/>
      <c r="O29" s="260"/>
      <c r="P29" s="446"/>
      <c r="Q29" s="422" t="s">
        <v>64</v>
      </c>
      <c r="R29" s="423"/>
      <c r="S29" s="283" t="s">
        <v>96</v>
      </c>
      <c r="T29" s="281" t="s">
        <v>65</v>
      </c>
      <c r="U29" s="283" t="s">
        <v>64</v>
      </c>
      <c r="V29" s="283" t="s">
        <v>96</v>
      </c>
      <c r="W29" s="281" t="s">
        <v>65</v>
      </c>
      <c r="X29" s="428"/>
      <c r="Y29" s="263"/>
    </row>
    <row r="30" spans="1:25" ht="15" customHeight="1" x14ac:dyDescent="0.45">
      <c r="B30" s="332"/>
      <c r="C30" s="279"/>
      <c r="D30" s="272" t="s">
        <v>16</v>
      </c>
      <c r="E30" s="222">
        <v>2</v>
      </c>
      <c r="F30" s="279"/>
      <c r="G30" s="279"/>
      <c r="H30" s="280" t="s">
        <v>185</v>
      </c>
      <c r="I30" s="447" t="s">
        <v>212</v>
      </c>
      <c r="J30" s="447"/>
      <c r="K30" s="447"/>
      <c r="L30" s="277"/>
      <c r="M30" s="262"/>
      <c r="N30" s="262"/>
      <c r="O30" s="260"/>
      <c r="P30" s="281" t="s">
        <v>82</v>
      </c>
      <c r="Q30" s="415">
        <f>S30/12</f>
        <v>39166.666666666664</v>
      </c>
      <c r="R30" s="415"/>
      <c r="S30" s="291">
        <v>470000</v>
      </c>
      <c r="T30" s="333">
        <f>ROUND(S30/3/1000,0)*1000</f>
        <v>157000</v>
      </c>
      <c r="U30" s="291">
        <f>V30/12</f>
        <v>76666.666666666672</v>
      </c>
      <c r="V30" s="291">
        <v>920000</v>
      </c>
      <c r="W30" s="333">
        <f>ROUND(V30/3/1000,0)*1000</f>
        <v>307000</v>
      </c>
      <c r="X30" s="334" t="s">
        <v>91</v>
      </c>
      <c r="Y30" s="263"/>
    </row>
    <row r="31" spans="1:25" ht="15" customHeight="1" x14ac:dyDescent="0.45">
      <c r="B31" s="271"/>
      <c r="C31" s="279"/>
      <c r="D31" s="288" t="s">
        <v>17</v>
      </c>
      <c r="E31" s="226">
        <v>23</v>
      </c>
      <c r="F31" s="279"/>
      <c r="G31" s="314"/>
      <c r="H31" s="265" t="s">
        <v>40</v>
      </c>
      <c r="I31" s="268" t="s">
        <v>116</v>
      </c>
      <c r="J31" s="268" t="s">
        <v>117</v>
      </c>
      <c r="K31" s="279"/>
      <c r="L31" s="277"/>
      <c r="M31" s="262"/>
      <c r="N31" s="262"/>
      <c r="O31" s="260"/>
      <c r="P31" s="335" t="s">
        <v>83</v>
      </c>
      <c r="Q31" s="415">
        <f t="shared" ref="Q31:Q33" si="2">S31/12</f>
        <v>175833.33333333334</v>
      </c>
      <c r="R31" s="415"/>
      <c r="S31" s="291">
        <v>2110000</v>
      </c>
      <c r="T31" s="333">
        <f>ROUND(S31/6/1000,0)*1000</f>
        <v>352000</v>
      </c>
      <c r="U31" s="291">
        <f t="shared" ref="U31:U35" si="3">V31/12</f>
        <v>833333.33333333337</v>
      </c>
      <c r="V31" s="291">
        <v>10000000</v>
      </c>
      <c r="W31" s="333">
        <f>ROUND(V31/6/1000,0)*1000</f>
        <v>1667000</v>
      </c>
      <c r="X31" s="336" t="s">
        <v>93</v>
      </c>
      <c r="Y31" s="263"/>
    </row>
    <row r="32" spans="1:25" ht="15" customHeight="1" x14ac:dyDescent="0.45">
      <c r="B32" s="271"/>
      <c r="C32" s="279"/>
      <c r="D32" s="314"/>
      <c r="E32" s="314"/>
      <c r="F32" s="337"/>
      <c r="G32" s="337"/>
      <c r="H32" s="224">
        <v>1000000</v>
      </c>
      <c r="I32" s="227">
        <f>H32*1.42</f>
        <v>1420000</v>
      </c>
      <c r="J32" s="227">
        <f>H32*1.84</f>
        <v>1840000</v>
      </c>
      <c r="K32" s="297"/>
      <c r="L32" s="277"/>
      <c r="M32" s="262"/>
      <c r="N32" s="262"/>
      <c r="O32" s="260"/>
      <c r="P32" s="335" t="s">
        <v>81</v>
      </c>
      <c r="Q32" s="415">
        <f t="shared" si="2"/>
        <v>135000</v>
      </c>
      <c r="R32" s="415"/>
      <c r="S32" s="291">
        <v>1620000</v>
      </c>
      <c r="T32" s="333">
        <f>ROUND(S32/3/1000,0)*1000</f>
        <v>540000</v>
      </c>
      <c r="U32" s="291">
        <f t="shared" si="3"/>
        <v>358333.33333333331</v>
      </c>
      <c r="V32" s="291">
        <v>4300000</v>
      </c>
      <c r="W32" s="333">
        <f>ROUND(V32/3/1000,0)*1000</f>
        <v>1433000</v>
      </c>
      <c r="X32" s="336" t="s">
        <v>92</v>
      </c>
      <c r="Y32" s="263"/>
    </row>
    <row r="33" spans="1:25" ht="15" customHeight="1" x14ac:dyDescent="0.45">
      <c r="A33" s="263"/>
      <c r="B33" s="315"/>
      <c r="C33" s="315"/>
      <c r="D33" s="416"/>
      <c r="E33" s="416"/>
      <c r="F33" s="300"/>
      <c r="G33" s="338"/>
      <c r="H33" s="316"/>
      <c r="I33" s="339"/>
      <c r="J33" s="339"/>
      <c r="K33" s="339"/>
      <c r="L33" s="277"/>
      <c r="M33" s="262"/>
      <c r="N33" s="262"/>
      <c r="O33" s="260"/>
      <c r="P33" s="335" t="s">
        <v>84</v>
      </c>
      <c r="Q33" s="415">
        <f t="shared" si="2"/>
        <v>128333.33333333333</v>
      </c>
      <c r="R33" s="415"/>
      <c r="S33" s="291">
        <v>1540000</v>
      </c>
      <c r="T33" s="333">
        <f>ROUND(S33/3/1000,0)*1000</f>
        <v>513000</v>
      </c>
      <c r="U33" s="291">
        <f t="shared" si="3"/>
        <v>263333.33333333331</v>
      </c>
      <c r="V33" s="291">
        <v>3160000</v>
      </c>
      <c r="W33" s="333">
        <f>ROUND(V33/3/1000,0)*1000</f>
        <v>1053000</v>
      </c>
      <c r="X33" s="336" t="s">
        <v>94</v>
      </c>
      <c r="Y33" s="263"/>
    </row>
    <row r="34" spans="1:25" ht="15" customHeight="1" x14ac:dyDescent="0.45">
      <c r="A34" s="263"/>
      <c r="B34" s="366" t="s">
        <v>208</v>
      </c>
      <c r="C34" s="367"/>
      <c r="D34" s="370" t="s">
        <v>9</v>
      </c>
      <c r="E34" s="371"/>
      <c r="F34" s="267" t="s">
        <v>10</v>
      </c>
      <c r="G34" s="267" t="s">
        <v>13</v>
      </c>
      <c r="H34" s="267" t="s">
        <v>14</v>
      </c>
      <c r="I34" s="267" t="s">
        <v>11</v>
      </c>
      <c r="J34" s="267" t="s">
        <v>12</v>
      </c>
      <c r="K34" s="267" t="s">
        <v>197</v>
      </c>
      <c r="L34" s="277"/>
      <c r="M34" s="262"/>
      <c r="N34" s="262"/>
      <c r="O34" s="260"/>
      <c r="P34" s="335" t="s">
        <v>85</v>
      </c>
      <c r="Q34" s="392">
        <f>S34/12</f>
        <v>202500</v>
      </c>
      <c r="R34" s="393"/>
      <c r="S34" s="396">
        <v>2430000</v>
      </c>
      <c r="T34" s="402">
        <f>ROUND(S34/4/1000,0)*1000</f>
        <v>608000</v>
      </c>
      <c r="U34" s="291">
        <f t="shared" si="3"/>
        <v>295833.33333333331</v>
      </c>
      <c r="V34" s="291">
        <v>3550000</v>
      </c>
      <c r="W34" s="340">
        <f>ROUND(V34/4/1000,0)*1000</f>
        <v>888000</v>
      </c>
      <c r="X34" s="404" t="s">
        <v>95</v>
      </c>
      <c r="Y34" s="263"/>
    </row>
    <row r="35" spans="1:25" ht="15" customHeight="1" x14ac:dyDescent="0.45">
      <c r="A35" s="263"/>
      <c r="B35" s="368"/>
      <c r="C35" s="369"/>
      <c r="D35" s="372">
        <f>F35*12+I35+J35</f>
        <v>4000000</v>
      </c>
      <c r="E35" s="373"/>
      <c r="F35" s="223">
        <v>250000</v>
      </c>
      <c r="G35" s="223">
        <v>250000</v>
      </c>
      <c r="H35" s="223">
        <v>250000</v>
      </c>
      <c r="I35" s="223">
        <v>500000</v>
      </c>
      <c r="J35" s="223">
        <v>500000</v>
      </c>
      <c r="K35" s="223">
        <v>20000</v>
      </c>
      <c r="L35" s="277"/>
      <c r="M35" s="262"/>
      <c r="N35" s="262"/>
      <c r="O35" s="260"/>
      <c r="P35" s="335" t="s">
        <v>86</v>
      </c>
      <c r="Q35" s="394"/>
      <c r="R35" s="395"/>
      <c r="S35" s="397"/>
      <c r="T35" s="403"/>
      <c r="U35" s="291">
        <f t="shared" si="3"/>
        <v>408333.33333333331</v>
      </c>
      <c r="V35" s="291">
        <v>4900000</v>
      </c>
      <c r="W35" s="340">
        <f>ROUND(V35/4/1000,0)*1000</f>
        <v>1225000</v>
      </c>
      <c r="X35" s="405"/>
      <c r="Y35" s="263"/>
    </row>
    <row r="36" spans="1:25" ht="15" customHeight="1" x14ac:dyDescent="0.45">
      <c r="A36" s="263"/>
      <c r="B36" s="271"/>
      <c r="C36" s="279"/>
      <c r="D36" s="433" t="s">
        <v>22</v>
      </c>
      <c r="E36" s="434"/>
      <c r="F36" s="265" t="s">
        <v>23</v>
      </c>
      <c r="G36" s="267" t="s">
        <v>19</v>
      </c>
      <c r="H36" s="265" t="s">
        <v>24</v>
      </c>
      <c r="I36" s="265" t="s">
        <v>25</v>
      </c>
      <c r="J36" s="309" t="s">
        <v>20</v>
      </c>
      <c r="K36" s="310" t="s">
        <v>26</v>
      </c>
      <c r="L36" s="277"/>
      <c r="M36" s="262"/>
      <c r="N36" s="262"/>
      <c r="O36" s="260"/>
      <c r="P36" s="398" t="s">
        <v>120</v>
      </c>
      <c r="Q36" s="398"/>
      <c r="R36" s="398"/>
      <c r="S36" s="398"/>
      <c r="T36" s="398"/>
      <c r="U36" s="398"/>
      <c r="V36" s="398"/>
      <c r="W36" s="398"/>
      <c r="X36" s="398"/>
      <c r="Y36" s="263"/>
    </row>
    <row r="37" spans="1:25" ht="15" customHeight="1" x14ac:dyDescent="0.45">
      <c r="B37" s="271"/>
      <c r="C37" s="279"/>
      <c r="D37" s="451"/>
      <c r="E37" s="452"/>
      <c r="F37" s="311"/>
      <c r="G37" s="274"/>
      <c r="H37" s="275"/>
      <c r="I37" s="275"/>
      <c r="J37" s="312"/>
      <c r="K37" s="313"/>
      <c r="L37" s="277"/>
      <c r="M37" s="262"/>
      <c r="N37" s="262"/>
      <c r="O37" s="260"/>
      <c r="P37" s="399"/>
      <c r="Q37" s="399"/>
      <c r="R37" s="399"/>
      <c r="S37" s="399"/>
      <c r="T37" s="399"/>
      <c r="U37" s="399"/>
      <c r="V37" s="399"/>
      <c r="W37" s="399"/>
      <c r="X37" s="399"/>
      <c r="Y37" s="263"/>
    </row>
    <row r="38" spans="1:25" ht="15" customHeight="1" x14ac:dyDescent="0.45">
      <c r="B38" s="271"/>
      <c r="C38" s="266"/>
      <c r="D38" s="433" t="s">
        <v>21</v>
      </c>
      <c r="E38" s="434"/>
      <c r="F38" s="265" t="s">
        <v>27</v>
      </c>
      <c r="G38" s="265" t="s">
        <v>28</v>
      </c>
      <c r="H38" s="265" t="s">
        <v>29</v>
      </c>
      <c r="I38" s="418" t="s">
        <v>118</v>
      </c>
      <c r="J38" s="418"/>
      <c r="K38" s="418"/>
      <c r="L38" s="277"/>
      <c r="M38" s="262"/>
      <c r="N38" s="262"/>
      <c r="O38" s="260"/>
      <c r="P38" s="399"/>
      <c r="Q38" s="399"/>
      <c r="R38" s="399"/>
      <c r="S38" s="399"/>
      <c r="T38" s="399"/>
      <c r="U38" s="399"/>
      <c r="V38" s="399"/>
      <c r="W38" s="399"/>
      <c r="X38" s="399"/>
      <c r="Y38" s="263"/>
    </row>
    <row r="39" spans="1:25" ht="15" customHeight="1" x14ac:dyDescent="0.45">
      <c r="B39" s="271"/>
      <c r="C39" s="266"/>
      <c r="D39" s="431"/>
      <c r="E39" s="432"/>
      <c r="F39" s="231"/>
      <c r="G39" s="231"/>
      <c r="H39" s="231"/>
      <c r="I39" s="419"/>
      <c r="J39" s="419"/>
      <c r="K39" s="419"/>
      <c r="L39" s="277"/>
      <c r="M39" s="262"/>
      <c r="N39" s="262"/>
      <c r="O39" s="260"/>
      <c r="P39" s="399"/>
      <c r="Q39" s="399"/>
      <c r="R39" s="399"/>
      <c r="S39" s="399"/>
      <c r="T39" s="399"/>
      <c r="U39" s="399"/>
      <c r="V39" s="399"/>
      <c r="W39" s="399"/>
      <c r="X39" s="399"/>
      <c r="Y39" s="263"/>
    </row>
    <row r="40" spans="1:25" ht="15" customHeight="1" x14ac:dyDescent="0.45">
      <c r="B40" s="271"/>
      <c r="C40" s="266"/>
      <c r="D40" s="448"/>
      <c r="E40" s="448"/>
      <c r="F40" s="266"/>
      <c r="G40" s="266"/>
      <c r="H40" s="279"/>
      <c r="I40" s="419"/>
      <c r="J40" s="419"/>
      <c r="K40" s="419"/>
      <c r="L40" s="277"/>
      <c r="M40" s="262"/>
      <c r="N40" s="262"/>
      <c r="O40" s="260"/>
      <c r="P40" s="399"/>
      <c r="Q40" s="399"/>
      <c r="R40" s="399"/>
      <c r="S40" s="399"/>
      <c r="T40" s="399"/>
      <c r="U40" s="399"/>
      <c r="V40" s="399"/>
      <c r="W40" s="399"/>
      <c r="X40" s="399"/>
      <c r="Y40" s="263"/>
    </row>
    <row r="41" spans="1:25" ht="15" customHeight="1" x14ac:dyDescent="0.45">
      <c r="B41" s="271"/>
      <c r="C41" s="279"/>
      <c r="D41" s="279"/>
      <c r="E41" s="279"/>
      <c r="F41" s="279"/>
      <c r="G41" s="279"/>
      <c r="H41" s="279"/>
      <c r="I41" s="279"/>
      <c r="J41" s="279"/>
      <c r="K41" s="279"/>
      <c r="L41" s="277"/>
      <c r="M41" s="262"/>
      <c r="N41" s="262"/>
      <c r="O41" s="260"/>
      <c r="P41" s="399"/>
      <c r="Q41" s="399"/>
      <c r="R41" s="399"/>
      <c r="S41" s="399"/>
      <c r="T41" s="399"/>
      <c r="U41" s="399"/>
      <c r="V41" s="399"/>
      <c r="W41" s="399"/>
      <c r="X41" s="399"/>
      <c r="Y41" s="263"/>
    </row>
    <row r="42" spans="1:25" ht="15" customHeight="1" x14ac:dyDescent="0.45">
      <c r="A42" s="263"/>
      <c r="B42" s="382" t="s">
        <v>63</v>
      </c>
      <c r="C42" s="367"/>
      <c r="D42" s="384" t="s">
        <v>38</v>
      </c>
      <c r="E42" s="385"/>
      <c r="F42" s="376" t="s">
        <v>217</v>
      </c>
      <c r="G42" s="378" t="s">
        <v>102</v>
      </c>
      <c r="H42" s="376" t="s">
        <v>214</v>
      </c>
      <c r="I42" s="376" t="s">
        <v>215</v>
      </c>
      <c r="J42" s="376" t="s">
        <v>216</v>
      </c>
      <c r="K42" s="378" t="s">
        <v>213</v>
      </c>
      <c r="L42" s="277"/>
      <c r="M42" s="262"/>
      <c r="N42" s="262"/>
      <c r="O42" s="260"/>
      <c r="P42" s="399"/>
      <c r="Q42" s="399"/>
      <c r="R42" s="399"/>
      <c r="S42" s="399"/>
      <c r="T42" s="399"/>
      <c r="U42" s="399"/>
      <c r="V42" s="399"/>
      <c r="W42" s="399"/>
      <c r="X42" s="399"/>
      <c r="Y42" s="263"/>
    </row>
    <row r="43" spans="1:25" ht="15" customHeight="1" x14ac:dyDescent="0.45">
      <c r="A43" s="263"/>
      <c r="B43" s="383"/>
      <c r="C43" s="369"/>
      <c r="D43" s="386"/>
      <c r="E43" s="387"/>
      <c r="F43" s="377"/>
      <c r="G43" s="379"/>
      <c r="H43" s="377"/>
      <c r="I43" s="377"/>
      <c r="J43" s="377"/>
      <c r="K43" s="379"/>
      <c r="L43" s="277"/>
      <c r="M43" s="262"/>
      <c r="N43" s="262"/>
      <c r="O43" s="260"/>
      <c r="P43" s="341"/>
      <c r="Q43" s="341"/>
      <c r="R43" s="341"/>
      <c r="S43" s="341"/>
      <c r="T43" s="341"/>
      <c r="U43" s="341"/>
      <c r="V43" s="341"/>
      <c r="W43" s="341"/>
      <c r="X43" s="341"/>
      <c r="Y43" s="263"/>
    </row>
    <row r="44" spans="1:25" ht="15" customHeight="1" x14ac:dyDescent="0.45">
      <c r="B44" s="271"/>
      <c r="C44" s="279"/>
      <c r="D44" s="435">
        <f>IF(D45&gt;=1355,1390,IF(D45&gt;=1295,1330,IF(D45&gt;=1235,1270,IF(D45&gt;=1175,1210,IF(D45&gt;=1115,1150,IF(D45&gt;=1055,1090,IF(D45&gt;=1005,1030,IF(D45&gt;=955,980,IF(D45&gt;=905,930,IF(D45&gt;=855,880,IF(D45&gt;=810,830,IF(D45&gt;=770,790,IF(D45&gt;=730,750,IF(D45&gt;=695,710,IF(D45&gt;=665,680,IF(D45&gt;=635,650,IF(D45&gt;=605,620,IF(D45&gt;=575,590,IF(D45&gt;=545,560,IF(D45&gt;=515,530,IF(D45&gt;=485,500,IF(D45&gt;=455,470,IF(D45&gt;=425,440,IF(D45&gt;=395,410,IF(D45&gt;=370,380,IF(D45&gt;=350,360,IF(D45&gt;=330,340,IF(D45&gt;=310,320,IF(D45&gt;=290,300,IF(D45&gt;=270,280,IF(D45&gt;=250,260,IF(D45&gt;=230,240,IF(D45&gt;=210,220,IF(D45&gt;=195,200,IF(D45&gt;=185,190,IF(D45&gt;=175,180,IF(D45&gt;=165,170,IF(D45&gt;=155,160,IF(D45&gt;=146,150,IF(D45&gt;=138,142,IF(D45&gt;=130,134,IF(D45&gt;=122,126,IF(D45&gt;=114,118,IF(D45&gt;=107,110,IF(D45&gt;=101,104,IF(D45&gt;=93,98,IF(D45&gt;=83,88,IF(D45&gt;=73,78,IF(D45&gt;=63,68,58)))))))))))))))))))))))))))))))))))))))))))))))))*1000</f>
        <v>280000</v>
      </c>
      <c r="E44" s="436"/>
      <c r="F44" s="318">
        <f>IF(ROUNDDOWN(I35/1000,0)*1000&lt;=1500000,ROUNDDOWN(I35/1000,0)*1000,1500000)</f>
        <v>500000</v>
      </c>
      <c r="G44" s="232">
        <v>5000000</v>
      </c>
      <c r="H44" s="231">
        <v>1000000</v>
      </c>
      <c r="I44" s="231">
        <v>20000</v>
      </c>
      <c r="J44" s="233">
        <v>2</v>
      </c>
      <c r="K44" s="234">
        <v>15000000</v>
      </c>
      <c r="L44" s="277"/>
      <c r="M44" s="262"/>
      <c r="N44" s="262"/>
      <c r="O44" s="260"/>
      <c r="P44" s="406" t="s">
        <v>226</v>
      </c>
      <c r="Q44" s="407"/>
      <c r="R44" s="408"/>
      <c r="S44" s="409" t="s">
        <v>225</v>
      </c>
      <c r="T44" s="410"/>
      <c r="Y44" s="263"/>
    </row>
    <row r="45" spans="1:25" ht="15" customHeight="1" x14ac:dyDescent="0.45">
      <c r="B45" s="271"/>
      <c r="C45" s="266"/>
      <c r="D45" s="380">
        <f>((F35+G35+H35)/3+K35)/1000</f>
        <v>270</v>
      </c>
      <c r="E45" s="381"/>
      <c r="F45" s="319">
        <f>IF(ROUNDDOWN(J35/1000,0)*1000&lt;=1500000,ROUNDDOWN(J35/1000,0)*1000,1500000)</f>
        <v>500000</v>
      </c>
      <c r="G45" s="320"/>
      <c r="H45" s="279"/>
      <c r="I45" s="279"/>
      <c r="J45" s="279"/>
      <c r="K45" s="297"/>
      <c r="L45" s="277"/>
      <c r="M45" s="262"/>
      <c r="N45" s="262"/>
      <c r="O45" s="342"/>
      <c r="P45" s="343" t="s">
        <v>199</v>
      </c>
      <c r="Q45" s="400" t="s">
        <v>200</v>
      </c>
      <c r="R45" s="401"/>
      <c r="S45" s="343" t="s">
        <v>199</v>
      </c>
      <c r="T45" s="344" t="s">
        <v>227</v>
      </c>
      <c r="U45" s="345"/>
      <c r="V45" s="345"/>
      <c r="W45" s="345"/>
      <c r="X45" s="345"/>
      <c r="Y45" s="263"/>
    </row>
    <row r="46" spans="1:25" ht="15" customHeight="1" x14ac:dyDescent="0.45">
      <c r="B46" s="271"/>
      <c r="C46" s="279"/>
      <c r="D46" s="279"/>
      <c r="E46" s="279"/>
      <c r="F46" s="279"/>
      <c r="G46" s="279"/>
      <c r="H46" s="279"/>
      <c r="I46" s="279"/>
      <c r="J46" s="279"/>
      <c r="K46" s="279"/>
      <c r="L46" s="277"/>
      <c r="M46" s="262"/>
      <c r="N46" s="346"/>
      <c r="O46" s="342"/>
      <c r="P46" s="235">
        <v>15000</v>
      </c>
      <c r="Q46" s="411">
        <v>2036</v>
      </c>
      <c r="R46" s="391"/>
      <c r="S46" s="235">
        <v>15000</v>
      </c>
      <c r="T46" s="236">
        <v>2037</v>
      </c>
      <c r="U46" s="347"/>
      <c r="V46" s="347"/>
      <c r="W46" s="347"/>
      <c r="X46" s="347"/>
      <c r="Y46" s="263"/>
    </row>
    <row r="47" spans="1:25" ht="15" customHeight="1" x14ac:dyDescent="0.45">
      <c r="B47" s="271"/>
      <c r="C47" s="279"/>
      <c r="D47" s="279"/>
      <c r="E47" s="279"/>
      <c r="F47" s="279"/>
      <c r="G47" s="279"/>
      <c r="H47" s="279"/>
      <c r="I47" s="279"/>
      <c r="J47" s="279"/>
      <c r="K47" s="279"/>
      <c r="L47" s="277"/>
      <c r="M47" s="262"/>
      <c r="N47" s="346"/>
      <c r="O47" s="342"/>
      <c r="P47" s="348" t="s">
        <v>201</v>
      </c>
      <c r="Q47" s="388" t="s">
        <v>200</v>
      </c>
      <c r="R47" s="389"/>
      <c r="S47" s="345"/>
      <c r="T47" s="345"/>
      <c r="U47" s="345"/>
      <c r="V47" s="345"/>
      <c r="W47" s="345"/>
      <c r="X47" s="345"/>
      <c r="Y47" s="263"/>
    </row>
    <row r="48" spans="1:25" ht="15" customHeight="1" x14ac:dyDescent="0.45">
      <c r="B48" s="271"/>
      <c r="C48" s="279"/>
      <c r="D48" s="279"/>
      <c r="E48" s="279"/>
      <c r="F48" s="279"/>
      <c r="G48" s="279"/>
      <c r="H48" s="279"/>
      <c r="I48" s="279"/>
      <c r="J48" s="279"/>
      <c r="K48" s="279"/>
      <c r="L48" s="277"/>
      <c r="M48" s="262"/>
      <c r="N48" s="262"/>
      <c r="O48" s="342"/>
      <c r="P48" s="235">
        <v>5000</v>
      </c>
      <c r="Q48" s="390" t="s">
        <v>202</v>
      </c>
      <c r="R48" s="391"/>
      <c r="S48" s="345"/>
      <c r="T48" s="349"/>
      <c r="U48" s="345"/>
      <c r="V48" s="345"/>
      <c r="W48" s="345"/>
      <c r="X48" s="345"/>
      <c r="Y48" s="263"/>
    </row>
    <row r="49" spans="2:25" ht="15" customHeight="1" x14ac:dyDescent="0.45">
      <c r="B49" s="271"/>
      <c r="C49" s="279"/>
      <c r="D49" s="279"/>
      <c r="E49" s="279"/>
      <c r="F49" s="279"/>
      <c r="G49" s="279"/>
      <c r="H49" s="279"/>
      <c r="I49" s="279"/>
      <c r="J49" s="279"/>
      <c r="K49" s="279"/>
      <c r="L49" s="277"/>
      <c r="M49" s="262"/>
      <c r="N49" s="346"/>
      <c r="O49" s="342"/>
      <c r="P49" s="345"/>
      <c r="Q49" s="345"/>
      <c r="R49" s="345"/>
      <c r="S49" s="345"/>
      <c r="T49" s="345"/>
      <c r="U49" s="345"/>
      <c r="V49" s="345"/>
      <c r="W49" s="345"/>
      <c r="X49" s="345"/>
      <c r="Y49" s="263"/>
    </row>
    <row r="50" spans="2:25" ht="15" customHeight="1" thickBot="1" x14ac:dyDescent="0.5">
      <c r="B50" s="271"/>
      <c r="C50" s="279"/>
      <c r="D50" s="279"/>
      <c r="E50" s="279"/>
      <c r="F50" s="279"/>
      <c r="G50" s="279"/>
      <c r="H50" s="279"/>
      <c r="I50" s="279"/>
      <c r="J50" s="279"/>
      <c r="K50" s="279"/>
      <c r="L50" s="277"/>
      <c r="M50" s="262"/>
      <c r="O50" s="350"/>
      <c r="P50" s="351"/>
      <c r="Q50" s="351"/>
      <c r="R50" s="351"/>
      <c r="S50" s="351"/>
      <c r="T50" s="351"/>
      <c r="U50" s="351"/>
      <c r="V50" s="351"/>
      <c r="W50" s="351"/>
      <c r="X50" s="351"/>
      <c r="Y50" s="352"/>
    </row>
    <row r="51" spans="2:25" ht="15" customHeight="1" thickTop="1" x14ac:dyDescent="0.45">
      <c r="B51" s="353"/>
      <c r="C51" s="326"/>
      <c r="D51" s="326"/>
      <c r="E51" s="326"/>
      <c r="F51" s="326"/>
      <c r="G51" s="354" t="s">
        <v>211</v>
      </c>
      <c r="H51" s="362" t="s">
        <v>222</v>
      </c>
      <c r="I51" s="363"/>
      <c r="J51" s="363"/>
      <c r="K51" s="329"/>
      <c r="L51" s="330"/>
      <c r="M51" s="346"/>
    </row>
    <row r="52" spans="2:25" ht="15" customHeight="1" x14ac:dyDescent="0.45">
      <c r="B52" s="264">
        <v>3</v>
      </c>
      <c r="C52" s="265" t="s">
        <v>119</v>
      </c>
      <c r="D52" s="360" t="s">
        <v>8</v>
      </c>
      <c r="E52" s="361"/>
      <c r="F52" s="265" t="s">
        <v>18</v>
      </c>
      <c r="G52" s="267" t="s">
        <v>100</v>
      </c>
      <c r="H52" s="265" t="s">
        <v>101</v>
      </c>
      <c r="I52" s="267" t="s">
        <v>42</v>
      </c>
      <c r="J52" s="265" t="s">
        <v>43</v>
      </c>
      <c r="K52" s="268" t="s">
        <v>44</v>
      </c>
      <c r="L52" s="277"/>
      <c r="M52" s="239"/>
    </row>
    <row r="53" spans="2:25" ht="15" customHeight="1" x14ac:dyDescent="0.45">
      <c r="B53" s="332" t="s">
        <v>132</v>
      </c>
      <c r="C53" s="221" t="s">
        <v>230</v>
      </c>
      <c r="D53" s="272" t="s">
        <v>15</v>
      </c>
      <c r="E53" s="222">
        <v>2006</v>
      </c>
      <c r="F53" s="273">
        <f ca="1">IF(C53="","",DATEDIF(E53&amp;"/"&amp;E54&amp;"/"&amp;E55,K$1,"y"))</f>
        <v>19</v>
      </c>
      <c r="G53" s="223">
        <v>0</v>
      </c>
      <c r="H53" s="223">
        <v>0</v>
      </c>
      <c r="I53" s="223">
        <v>0</v>
      </c>
      <c r="J53" s="223">
        <v>0</v>
      </c>
      <c r="K53" s="225">
        <v>888000</v>
      </c>
      <c r="L53" s="277"/>
      <c r="M53" s="239"/>
    </row>
    <row r="54" spans="2:25" ht="15" customHeight="1" x14ac:dyDescent="0.45">
      <c r="B54" s="332"/>
      <c r="C54" s="279"/>
      <c r="D54" s="272" t="s">
        <v>16</v>
      </c>
      <c r="E54" s="222">
        <v>5</v>
      </c>
      <c r="F54" s="279"/>
      <c r="G54" s="279"/>
      <c r="H54" s="279"/>
      <c r="I54" s="279"/>
      <c r="J54" s="279"/>
      <c r="K54" s="279"/>
      <c r="L54" s="277"/>
      <c r="M54" s="239"/>
    </row>
    <row r="55" spans="2:25" ht="15" customHeight="1" x14ac:dyDescent="0.45">
      <c r="B55" s="332"/>
      <c r="C55" s="279"/>
      <c r="D55" s="288" t="s">
        <v>17</v>
      </c>
      <c r="E55" s="226">
        <v>21</v>
      </c>
      <c r="F55" s="279"/>
      <c r="G55" s="279"/>
      <c r="H55" s="279"/>
      <c r="I55" s="279"/>
      <c r="J55" s="279"/>
      <c r="K55" s="279"/>
      <c r="L55" s="277"/>
      <c r="M55" s="239"/>
      <c r="N55" s="346"/>
    </row>
    <row r="56" spans="2:25" ht="15" customHeight="1" thickBot="1" x14ac:dyDescent="0.5">
      <c r="B56" s="355"/>
      <c r="C56" s="322"/>
      <c r="D56" s="322"/>
      <c r="E56" s="322"/>
      <c r="F56" s="322"/>
      <c r="G56" s="322"/>
      <c r="H56" s="322"/>
      <c r="I56" s="322"/>
      <c r="J56" s="322"/>
      <c r="K56" s="322"/>
      <c r="L56" s="324"/>
      <c r="M56" s="239"/>
      <c r="N56" s="239"/>
    </row>
    <row r="57" spans="2:25" ht="15" customHeight="1" thickTop="1" x14ac:dyDescent="0.45">
      <c r="B57" s="353"/>
      <c r="C57" s="326"/>
      <c r="D57" s="326"/>
      <c r="E57" s="326"/>
      <c r="F57" s="326"/>
      <c r="G57" s="354" t="s">
        <v>211</v>
      </c>
      <c r="H57" s="362" t="s">
        <v>222</v>
      </c>
      <c r="I57" s="363"/>
      <c r="J57" s="363"/>
      <c r="K57" s="329"/>
      <c r="L57" s="330"/>
      <c r="M57" s="239"/>
      <c r="N57" s="239"/>
    </row>
    <row r="58" spans="2:25" ht="15" customHeight="1" x14ac:dyDescent="0.45">
      <c r="B58" s="264">
        <v>4</v>
      </c>
      <c r="C58" s="265" t="s">
        <v>119</v>
      </c>
      <c r="D58" s="360" t="s">
        <v>8</v>
      </c>
      <c r="E58" s="361"/>
      <c r="F58" s="265" t="s">
        <v>18</v>
      </c>
      <c r="G58" s="267" t="s">
        <v>100</v>
      </c>
      <c r="H58" s="265" t="s">
        <v>101</v>
      </c>
      <c r="I58" s="267" t="s">
        <v>42</v>
      </c>
      <c r="J58" s="265" t="s">
        <v>43</v>
      </c>
      <c r="K58" s="268" t="s">
        <v>44</v>
      </c>
      <c r="L58" s="277"/>
      <c r="M58" s="239"/>
      <c r="N58" s="239"/>
    </row>
    <row r="59" spans="2:25" ht="15" customHeight="1" x14ac:dyDescent="0.45">
      <c r="B59" s="271" t="s">
        <v>133</v>
      </c>
      <c r="C59" s="221" t="s">
        <v>231</v>
      </c>
      <c r="D59" s="272" t="s">
        <v>15</v>
      </c>
      <c r="E59" s="222">
        <v>2008</v>
      </c>
      <c r="F59" s="273">
        <f ca="1">IF(C59="","",DATEDIF(E59&amp;"/"&amp;E60&amp;"/"&amp;E61,K$1,"y"))</f>
        <v>17</v>
      </c>
      <c r="G59" s="223"/>
      <c r="H59" s="224"/>
      <c r="I59" s="223"/>
      <c r="J59" s="224">
        <v>513000</v>
      </c>
      <c r="K59" s="225">
        <v>888000</v>
      </c>
      <c r="L59" s="277"/>
      <c r="N59" s="239"/>
    </row>
    <row r="60" spans="2:25" ht="15" customHeight="1" x14ac:dyDescent="0.45">
      <c r="B60" s="271"/>
      <c r="C60" s="279"/>
      <c r="D60" s="272" t="s">
        <v>16</v>
      </c>
      <c r="E60" s="222">
        <v>9</v>
      </c>
      <c r="F60" s="279"/>
      <c r="G60" s="279"/>
      <c r="H60" s="279"/>
      <c r="I60" s="279"/>
      <c r="J60" s="279"/>
      <c r="K60" s="279"/>
      <c r="L60" s="277"/>
      <c r="N60" s="239"/>
    </row>
    <row r="61" spans="2:25" ht="15" customHeight="1" x14ac:dyDescent="0.45">
      <c r="B61" s="271"/>
      <c r="C61" s="279"/>
      <c r="D61" s="288" t="s">
        <v>17</v>
      </c>
      <c r="E61" s="226">
        <v>10</v>
      </c>
      <c r="F61" s="279"/>
      <c r="G61" s="279"/>
      <c r="H61" s="279"/>
      <c r="I61" s="279"/>
      <c r="J61" s="279"/>
      <c r="K61" s="279"/>
      <c r="L61" s="277"/>
      <c r="N61" s="239"/>
    </row>
    <row r="62" spans="2:25" ht="15" customHeight="1" thickBot="1" x14ac:dyDescent="0.5">
      <c r="B62" s="356"/>
      <c r="C62" s="357"/>
      <c r="D62" s="357"/>
      <c r="E62" s="357"/>
      <c r="F62" s="357"/>
      <c r="G62" s="357"/>
      <c r="H62" s="357"/>
      <c r="I62" s="357"/>
      <c r="J62" s="357"/>
      <c r="K62" s="357"/>
      <c r="L62" s="324"/>
    </row>
    <row r="63" spans="2:25" ht="15" customHeight="1" thickTop="1" x14ac:dyDescent="0.45">
      <c r="B63" s="353"/>
      <c r="C63" s="326"/>
      <c r="D63" s="326"/>
      <c r="E63" s="326"/>
      <c r="F63" s="326"/>
      <c r="G63" s="354" t="s">
        <v>211</v>
      </c>
      <c r="H63" s="362" t="s">
        <v>210</v>
      </c>
      <c r="I63" s="363"/>
      <c r="J63" s="329"/>
      <c r="K63" s="329"/>
      <c r="L63" s="330"/>
    </row>
    <row r="64" spans="2:25" ht="15" customHeight="1" x14ac:dyDescent="0.45">
      <c r="B64" s="264">
        <v>5</v>
      </c>
      <c r="C64" s="265" t="s">
        <v>119</v>
      </c>
      <c r="D64" s="360" t="s">
        <v>8</v>
      </c>
      <c r="E64" s="361"/>
      <c r="F64" s="265" t="s">
        <v>18</v>
      </c>
      <c r="G64" s="267" t="s">
        <v>100</v>
      </c>
      <c r="H64" s="265" t="s">
        <v>101</v>
      </c>
      <c r="I64" s="267" t="s">
        <v>42</v>
      </c>
      <c r="J64" s="265" t="s">
        <v>43</v>
      </c>
      <c r="K64" s="268" t="s">
        <v>44</v>
      </c>
      <c r="L64" s="277"/>
      <c r="M64" s="346"/>
      <c r="N64" s="346"/>
    </row>
    <row r="65" spans="2:14" ht="15" customHeight="1" x14ac:dyDescent="0.45">
      <c r="B65" s="332" t="s">
        <v>134</v>
      </c>
      <c r="C65" s="221"/>
      <c r="D65" s="272" t="s">
        <v>15</v>
      </c>
      <c r="E65" s="222">
        <v>2010</v>
      </c>
      <c r="F65" s="273"/>
      <c r="G65" s="274"/>
      <c r="H65" s="275"/>
      <c r="I65" s="274">
        <v>540000</v>
      </c>
      <c r="J65" s="275">
        <v>513000</v>
      </c>
      <c r="K65" s="276">
        <v>888000</v>
      </c>
      <c r="L65" s="277"/>
      <c r="M65" s="239"/>
      <c r="N65" s="239"/>
    </row>
    <row r="66" spans="2:14" ht="15" customHeight="1" x14ac:dyDescent="0.45">
      <c r="B66" s="332"/>
      <c r="C66" s="279"/>
      <c r="D66" s="272" t="s">
        <v>16</v>
      </c>
      <c r="E66" s="222">
        <v>2</v>
      </c>
      <c r="F66" s="279"/>
      <c r="G66" s="279"/>
      <c r="H66" s="279"/>
      <c r="I66" s="279"/>
      <c r="J66" s="279"/>
      <c r="K66" s="279"/>
      <c r="L66" s="277"/>
      <c r="M66" s="239"/>
      <c r="N66" s="239"/>
    </row>
    <row r="67" spans="2:14" ht="15" customHeight="1" x14ac:dyDescent="0.45">
      <c r="B67" s="332"/>
      <c r="C67" s="279"/>
      <c r="D67" s="288" t="s">
        <v>17</v>
      </c>
      <c r="E67" s="226">
        <v>9</v>
      </c>
      <c r="F67" s="279"/>
      <c r="G67" s="279"/>
      <c r="H67" s="279"/>
      <c r="I67" s="279"/>
      <c r="J67" s="279"/>
      <c r="K67" s="279"/>
      <c r="L67" s="277"/>
      <c r="M67" s="239"/>
      <c r="N67" s="239"/>
    </row>
    <row r="68" spans="2:14" ht="15" customHeight="1" thickBot="1" x14ac:dyDescent="0.5">
      <c r="B68" s="355"/>
      <c r="C68" s="322"/>
      <c r="D68" s="322"/>
      <c r="E68" s="322"/>
      <c r="F68" s="322"/>
      <c r="G68" s="279"/>
      <c r="H68" s="322"/>
      <c r="I68" s="322"/>
      <c r="J68" s="322"/>
      <c r="K68" s="322"/>
      <c r="L68" s="324"/>
      <c r="M68" s="239"/>
      <c r="N68" s="239"/>
    </row>
    <row r="69" spans="2:14" ht="15" customHeight="1" thickTop="1" x14ac:dyDescent="0.45">
      <c r="B69" s="353"/>
      <c r="C69" s="326"/>
      <c r="D69" s="326"/>
      <c r="E69" s="326"/>
      <c r="F69" s="326"/>
      <c r="G69" s="354" t="s">
        <v>211</v>
      </c>
      <c r="H69" s="362" t="s">
        <v>210</v>
      </c>
      <c r="I69" s="363"/>
      <c r="J69" s="329"/>
      <c r="K69" s="329"/>
      <c r="L69" s="330"/>
      <c r="M69" s="239"/>
      <c r="N69" s="239"/>
    </row>
    <row r="70" spans="2:14" ht="15" customHeight="1" x14ac:dyDescent="0.45">
      <c r="B70" s="264">
        <v>6</v>
      </c>
      <c r="C70" s="265" t="s">
        <v>119</v>
      </c>
      <c r="D70" s="360" t="s">
        <v>8</v>
      </c>
      <c r="E70" s="361"/>
      <c r="F70" s="265" t="s">
        <v>18</v>
      </c>
      <c r="G70" s="267" t="s">
        <v>100</v>
      </c>
      <c r="H70" s="265" t="s">
        <v>101</v>
      </c>
      <c r="I70" s="267" t="s">
        <v>42</v>
      </c>
      <c r="J70" s="265" t="s">
        <v>43</v>
      </c>
      <c r="K70" s="268" t="s">
        <v>44</v>
      </c>
      <c r="L70" s="277"/>
      <c r="M70" s="239"/>
      <c r="N70" s="239"/>
    </row>
    <row r="71" spans="2:14" ht="15" customHeight="1" x14ac:dyDescent="0.45">
      <c r="B71" s="271" t="s">
        <v>135</v>
      </c>
      <c r="C71" s="221"/>
      <c r="D71" s="272" t="s">
        <v>15</v>
      </c>
      <c r="E71" s="222">
        <v>2013</v>
      </c>
      <c r="F71" s="273" t="str">
        <f>IF(C71="","",DATEDIF(E71&amp;"/"&amp;E72&amp;"/"&amp;E73,K$1,"y"))</f>
        <v/>
      </c>
      <c r="G71" s="223"/>
      <c r="H71" s="224">
        <v>352000</v>
      </c>
      <c r="I71" s="223">
        <v>540000</v>
      </c>
      <c r="J71" s="224">
        <v>513000</v>
      </c>
      <c r="K71" s="225">
        <v>888000</v>
      </c>
      <c r="L71" s="277"/>
      <c r="M71" s="239"/>
      <c r="N71" s="239"/>
    </row>
    <row r="72" spans="2:14" ht="15" customHeight="1" x14ac:dyDescent="0.45">
      <c r="B72" s="271"/>
      <c r="C72" s="279"/>
      <c r="D72" s="272" t="s">
        <v>16</v>
      </c>
      <c r="E72" s="222">
        <v>8</v>
      </c>
      <c r="F72" s="279"/>
      <c r="G72" s="279"/>
      <c r="H72" s="279"/>
      <c r="I72" s="279"/>
      <c r="J72" s="279"/>
      <c r="K72" s="279"/>
      <c r="L72" s="277"/>
    </row>
    <row r="73" spans="2:14" ht="15" customHeight="1" x14ac:dyDescent="0.45">
      <c r="B73" s="271"/>
      <c r="C73" s="279"/>
      <c r="D73" s="288" t="s">
        <v>17</v>
      </c>
      <c r="E73" s="226">
        <v>3</v>
      </c>
      <c r="F73" s="279"/>
      <c r="G73" s="279"/>
      <c r="H73" s="279"/>
      <c r="I73" s="279"/>
      <c r="J73" s="279"/>
      <c r="K73" s="279"/>
      <c r="L73" s="277"/>
    </row>
    <row r="74" spans="2:14" ht="15" customHeight="1" thickBot="1" x14ac:dyDescent="0.5">
      <c r="B74" s="356"/>
      <c r="C74" s="357"/>
      <c r="D74" s="357"/>
      <c r="E74" s="357"/>
      <c r="F74" s="357"/>
      <c r="G74" s="357"/>
      <c r="H74" s="357"/>
      <c r="I74" s="357"/>
      <c r="J74" s="357"/>
      <c r="K74" s="357"/>
      <c r="L74" s="324"/>
    </row>
    <row r="75" spans="2:14" ht="15" customHeight="1" thickTop="1" thickBot="1" x14ac:dyDescent="0.5">
      <c r="B75" s="239"/>
      <c r="C75" s="239"/>
      <c r="D75" s="239"/>
      <c r="E75" s="239"/>
      <c r="F75" s="239"/>
      <c r="G75" s="239"/>
      <c r="H75" s="239"/>
      <c r="I75" s="239"/>
      <c r="J75" s="239"/>
    </row>
    <row r="76" spans="2:14" ht="15" customHeight="1" thickTop="1" x14ac:dyDescent="0.45">
      <c r="B76" s="353"/>
      <c r="C76" s="326"/>
      <c r="D76" s="326"/>
      <c r="E76" s="326"/>
      <c r="F76" s="326"/>
      <c r="G76" s="358" t="s">
        <v>185</v>
      </c>
      <c r="H76" s="364" t="s">
        <v>218</v>
      </c>
      <c r="I76" s="365"/>
      <c r="J76" s="365"/>
      <c r="K76" s="365"/>
      <c r="L76" s="330"/>
    </row>
    <row r="77" spans="2:14" ht="15" customHeight="1" x14ac:dyDescent="0.45">
      <c r="B77" s="264">
        <v>5</v>
      </c>
      <c r="C77" s="265" t="s">
        <v>119</v>
      </c>
      <c r="D77" s="360" t="s">
        <v>8</v>
      </c>
      <c r="E77" s="361"/>
      <c r="F77" s="265" t="s">
        <v>18</v>
      </c>
      <c r="G77" s="265" t="s">
        <v>40</v>
      </c>
      <c r="H77" s="265"/>
      <c r="I77" s="267"/>
      <c r="J77" s="265"/>
      <c r="K77" s="268"/>
      <c r="L77" s="277"/>
    </row>
    <row r="78" spans="2:14" ht="15" customHeight="1" x14ac:dyDescent="0.45">
      <c r="B78" s="332" t="s">
        <v>136</v>
      </c>
      <c r="C78" s="221"/>
      <c r="D78" s="272" t="s">
        <v>15</v>
      </c>
      <c r="E78" s="222">
        <v>1961</v>
      </c>
      <c r="F78" s="273" t="str">
        <f>IF(C78="","",DATEDIF(E78&amp;"/"&amp;E79&amp;"/"&amp;E80,K$1,"y"))</f>
        <v/>
      </c>
      <c r="G78" s="237"/>
      <c r="H78" s="224"/>
      <c r="I78" s="223"/>
      <c r="J78" s="224"/>
      <c r="K78" s="225"/>
      <c r="L78" s="277"/>
    </row>
    <row r="79" spans="2:14" ht="15" customHeight="1" x14ac:dyDescent="0.45">
      <c r="B79" s="332"/>
      <c r="C79" s="279"/>
      <c r="D79" s="272" t="s">
        <v>16</v>
      </c>
      <c r="E79" s="222">
        <v>6</v>
      </c>
      <c r="F79" s="279"/>
      <c r="G79" s="279"/>
      <c r="H79" s="279"/>
      <c r="I79" s="279"/>
      <c r="J79" s="279"/>
      <c r="K79" s="279"/>
      <c r="L79" s="277"/>
    </row>
    <row r="80" spans="2:14" ht="15" customHeight="1" x14ac:dyDescent="0.45">
      <c r="B80" s="332"/>
      <c r="C80" s="279"/>
      <c r="D80" s="288" t="s">
        <v>17</v>
      </c>
      <c r="E80" s="226">
        <v>10</v>
      </c>
      <c r="F80" s="279"/>
      <c r="G80" s="279"/>
      <c r="H80" s="279"/>
      <c r="I80" s="279"/>
      <c r="J80" s="279"/>
      <c r="K80" s="279"/>
      <c r="L80" s="277"/>
    </row>
    <row r="81" spans="2:12" ht="15" customHeight="1" thickBot="1" x14ac:dyDescent="0.5">
      <c r="B81" s="355"/>
      <c r="C81" s="322"/>
      <c r="D81" s="322"/>
      <c r="E81" s="322"/>
      <c r="F81" s="322"/>
      <c r="G81" s="322"/>
      <c r="H81" s="322"/>
      <c r="I81" s="322"/>
      <c r="J81" s="322"/>
      <c r="K81" s="322"/>
      <c r="L81" s="324"/>
    </row>
    <row r="82" spans="2:12" ht="15" customHeight="1" thickTop="1" x14ac:dyDescent="0.45">
      <c r="B82" s="353"/>
      <c r="C82" s="326"/>
      <c r="D82" s="326"/>
      <c r="E82" s="326"/>
      <c r="F82" s="326"/>
      <c r="G82" s="359" t="s">
        <v>185</v>
      </c>
      <c r="H82" s="364" t="s">
        <v>218</v>
      </c>
      <c r="I82" s="365"/>
      <c r="J82" s="365"/>
      <c r="K82" s="365"/>
      <c r="L82" s="330"/>
    </row>
    <row r="83" spans="2:12" ht="15" customHeight="1" x14ac:dyDescent="0.45">
      <c r="B83" s="264">
        <v>6</v>
      </c>
      <c r="C83" s="265" t="s">
        <v>119</v>
      </c>
      <c r="D83" s="360" t="s">
        <v>8</v>
      </c>
      <c r="E83" s="361"/>
      <c r="F83" s="265" t="s">
        <v>18</v>
      </c>
      <c r="G83" s="265" t="s">
        <v>40</v>
      </c>
      <c r="H83" s="265"/>
      <c r="I83" s="267"/>
      <c r="J83" s="265"/>
      <c r="K83" s="268"/>
      <c r="L83" s="277"/>
    </row>
    <row r="84" spans="2:12" ht="15" customHeight="1" x14ac:dyDescent="0.45">
      <c r="B84" s="332" t="s">
        <v>137</v>
      </c>
      <c r="C84" s="221"/>
      <c r="D84" s="272" t="s">
        <v>15</v>
      </c>
      <c r="E84" s="222">
        <v>1963</v>
      </c>
      <c r="F84" s="273" t="str">
        <f>IF(C84="","",DATEDIF(E84&amp;"/"&amp;E85&amp;"/"&amp;E86,K$1,"y"))</f>
        <v/>
      </c>
      <c r="G84" s="237"/>
      <c r="H84" s="224"/>
      <c r="I84" s="223"/>
      <c r="J84" s="224"/>
      <c r="K84" s="225"/>
      <c r="L84" s="277"/>
    </row>
    <row r="85" spans="2:12" ht="15" customHeight="1" x14ac:dyDescent="0.45">
      <c r="B85" s="271"/>
      <c r="C85" s="279"/>
      <c r="D85" s="272" t="s">
        <v>16</v>
      </c>
      <c r="E85" s="222">
        <v>8</v>
      </c>
      <c r="F85" s="279"/>
      <c r="G85" s="279"/>
      <c r="H85" s="279"/>
      <c r="I85" s="279"/>
      <c r="J85" s="279"/>
      <c r="K85" s="279"/>
      <c r="L85" s="277"/>
    </row>
    <row r="86" spans="2:12" ht="15" customHeight="1" x14ac:dyDescent="0.45">
      <c r="B86" s="271"/>
      <c r="C86" s="279"/>
      <c r="D86" s="288" t="s">
        <v>17</v>
      </c>
      <c r="E86" s="226">
        <v>10</v>
      </c>
      <c r="F86" s="279"/>
      <c r="G86" s="279"/>
      <c r="H86" s="279"/>
      <c r="I86" s="279"/>
      <c r="J86" s="279"/>
      <c r="K86" s="279"/>
      <c r="L86" s="277"/>
    </row>
    <row r="87" spans="2:12" ht="15" customHeight="1" thickBot="1" x14ac:dyDescent="0.5">
      <c r="B87" s="356"/>
      <c r="C87" s="357"/>
      <c r="D87" s="357"/>
      <c r="E87" s="357"/>
      <c r="F87" s="357"/>
      <c r="G87" s="357"/>
      <c r="H87" s="357"/>
      <c r="I87" s="357"/>
      <c r="J87" s="357"/>
      <c r="K87" s="357"/>
      <c r="L87" s="324"/>
    </row>
    <row r="88" spans="2:12" ht="15" customHeight="1" thickTop="1" x14ac:dyDescent="0.45"/>
    <row r="89" spans="2:12" ht="15" customHeight="1" x14ac:dyDescent="0.45"/>
    <row r="90" spans="2:12" ht="15" customHeight="1" x14ac:dyDescent="0.45"/>
    <row r="91" spans="2:12" ht="15" customHeight="1" x14ac:dyDescent="0.45"/>
    <row r="92" spans="2:12" ht="15" customHeight="1" x14ac:dyDescent="0.45"/>
    <row r="93" spans="2:12" ht="15" customHeight="1" x14ac:dyDescent="0.45"/>
    <row r="94" spans="2:12" ht="15" customHeight="1" x14ac:dyDescent="0.45"/>
    <row r="95" spans="2:12" ht="15" customHeight="1" x14ac:dyDescent="0.45"/>
    <row r="96" spans="2:12" ht="15" customHeight="1" x14ac:dyDescent="0.45"/>
    <row r="97" customFormat="1" ht="15" customHeight="1" x14ac:dyDescent="0.45"/>
    <row r="98" customFormat="1" ht="15" customHeight="1" x14ac:dyDescent="0.45"/>
    <row r="99" customFormat="1" ht="15" customHeight="1" x14ac:dyDescent="0.45"/>
    <row r="100" customFormat="1" ht="15" customHeight="1" x14ac:dyDescent="0.45"/>
  </sheetData>
  <sheetProtection algorithmName="SHA-512" hashValue="sPDtH9KyOjkiNzfyTjRbZvXaimqwktNsFHcJu9jtT17xKQs+L2wDHLk/yw6ygjl51CgCaFJN42kJtooo52wZcA==" saltValue="NsMtDjJpYdiYXallRFo8pg==" spinCount="100000" sheet="1" objects="1" scenarios="1"/>
  <mergeCells count="102">
    <mergeCell ref="I9:K9"/>
    <mergeCell ref="H22:H23"/>
    <mergeCell ref="I22:I23"/>
    <mergeCell ref="J22:J23"/>
    <mergeCell ref="G22:G23"/>
    <mergeCell ref="K22:K23"/>
    <mergeCell ref="D52:E52"/>
    <mergeCell ref="D58:E58"/>
    <mergeCell ref="D40:E40"/>
    <mergeCell ref="D44:E44"/>
    <mergeCell ref="H57:J57"/>
    <mergeCell ref="H51:J51"/>
    <mergeCell ref="I30:K30"/>
    <mergeCell ref="D16:E16"/>
    <mergeCell ref="D13:E13"/>
    <mergeCell ref="D14:E14"/>
    <mergeCell ref="D15:E15"/>
    <mergeCell ref="D36:E36"/>
    <mergeCell ref="D37:E37"/>
    <mergeCell ref="D38:E38"/>
    <mergeCell ref="I38:K40"/>
    <mergeCell ref="D39:E39"/>
    <mergeCell ref="W3:X3"/>
    <mergeCell ref="Q12:R12"/>
    <mergeCell ref="Q13:R13"/>
    <mergeCell ref="Q14:R14"/>
    <mergeCell ref="Q15:R15"/>
    <mergeCell ref="P7:Q7"/>
    <mergeCell ref="Q9:R9"/>
    <mergeCell ref="Q10:R10"/>
    <mergeCell ref="Q32:R32"/>
    <mergeCell ref="Q31:R31"/>
    <mergeCell ref="Q17:R17"/>
    <mergeCell ref="Q18:R18"/>
    <mergeCell ref="Q19:R19"/>
    <mergeCell ref="Q20:R20"/>
    <mergeCell ref="Q21:R21"/>
    <mergeCell ref="Q22:R22"/>
    <mergeCell ref="Q23:R23"/>
    <mergeCell ref="Q24:R24"/>
    <mergeCell ref="Q26:R26"/>
    <mergeCell ref="P28:P29"/>
    <mergeCell ref="Q28:T28"/>
    <mergeCell ref="Q25:R25"/>
    <mergeCell ref="Q30:R30"/>
    <mergeCell ref="G2:H3"/>
    <mergeCell ref="B12:C12"/>
    <mergeCell ref="Q33:R33"/>
    <mergeCell ref="D33:E33"/>
    <mergeCell ref="F22:F23"/>
    <mergeCell ref="B22:C23"/>
    <mergeCell ref="G12:H12"/>
    <mergeCell ref="I17:K19"/>
    <mergeCell ref="Q11:R11"/>
    <mergeCell ref="D25:E25"/>
    <mergeCell ref="D26:E26"/>
    <mergeCell ref="R27:X27"/>
    <mergeCell ref="Q29:R29"/>
    <mergeCell ref="U28:W28"/>
    <mergeCell ref="X28:X29"/>
    <mergeCell ref="D20:F20"/>
    <mergeCell ref="D7:E7"/>
    <mergeCell ref="D12:E12"/>
    <mergeCell ref="D28:E28"/>
    <mergeCell ref="D19:E19"/>
    <mergeCell ref="D18:E18"/>
    <mergeCell ref="D17:E17"/>
    <mergeCell ref="D24:E24"/>
    <mergeCell ref="D22:E23"/>
    <mergeCell ref="Q47:R47"/>
    <mergeCell ref="Q48:R48"/>
    <mergeCell ref="Q34:R35"/>
    <mergeCell ref="S34:S35"/>
    <mergeCell ref="P36:X42"/>
    <mergeCell ref="Q45:R45"/>
    <mergeCell ref="T34:T35"/>
    <mergeCell ref="X34:X35"/>
    <mergeCell ref="P44:R44"/>
    <mergeCell ref="S44:T44"/>
    <mergeCell ref="Q46:R46"/>
    <mergeCell ref="D83:E83"/>
    <mergeCell ref="D77:E77"/>
    <mergeCell ref="D70:E70"/>
    <mergeCell ref="D64:E64"/>
    <mergeCell ref="H63:I63"/>
    <mergeCell ref="H69:I69"/>
    <mergeCell ref="H76:K76"/>
    <mergeCell ref="H82:K82"/>
    <mergeCell ref="B13:C14"/>
    <mergeCell ref="B34:C35"/>
    <mergeCell ref="D34:E34"/>
    <mergeCell ref="D35:E35"/>
    <mergeCell ref="B20:C20"/>
    <mergeCell ref="I42:I43"/>
    <mergeCell ref="J42:J43"/>
    <mergeCell ref="K42:K43"/>
    <mergeCell ref="D45:E45"/>
    <mergeCell ref="B42:C43"/>
    <mergeCell ref="D42:E43"/>
    <mergeCell ref="F42:F43"/>
    <mergeCell ref="G42:G43"/>
    <mergeCell ref="H42:H43"/>
  </mergeCells>
  <phoneticPr fontId="1"/>
  <pageMargins left="0.51181102362204722" right="0.43307086614173229"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079FB-610E-4A22-B53E-F020757EA092}">
  <sheetPr>
    <tabColor theme="5" tint="0.39997558519241921"/>
  </sheetPr>
  <dimension ref="B1:CE68"/>
  <sheetViews>
    <sheetView tabSelected="1" zoomScaleNormal="100" workbookViewId="0">
      <pane xSplit="5" ySplit="32" topLeftCell="F33" activePane="bottomRight" state="frozen"/>
      <selection pane="topRight" activeCell="F1" sqref="F1"/>
      <selection pane="bottomLeft" activeCell="A32" sqref="A32"/>
      <selection pane="bottomRight" activeCell="AB9" sqref="AB9"/>
    </sheetView>
  </sheetViews>
  <sheetFormatPr defaultRowHeight="18" x14ac:dyDescent="0.45"/>
  <cols>
    <col min="1" max="1" width="1.19921875" customWidth="1"/>
    <col min="2" max="2" width="2.59765625" customWidth="1"/>
    <col min="3" max="3" width="23.8984375" customWidth="1"/>
    <col min="4" max="4" width="4" customWidth="1"/>
    <col min="5" max="83" width="5.296875" customWidth="1"/>
  </cols>
  <sheetData>
    <row r="1" spans="2:83" ht="17.399999999999999" customHeight="1" x14ac:dyDescent="0.45">
      <c r="B1" s="461" t="s">
        <v>58</v>
      </c>
      <c r="C1" s="461"/>
      <c r="D1" s="460" t="s">
        <v>194</v>
      </c>
      <c r="E1" s="460"/>
      <c r="F1" s="3"/>
      <c r="G1" s="453">
        <f ca="1">NOW()</f>
        <v>46069.662858564814</v>
      </c>
      <c r="H1" s="453"/>
      <c r="I1" s="3"/>
      <c r="J1" s="3"/>
      <c r="K1" s="3"/>
      <c r="L1" s="3"/>
      <c r="M1" s="3"/>
      <c r="N1" s="3"/>
      <c r="O1" s="3"/>
      <c r="P1" s="3"/>
      <c r="Q1" s="3"/>
      <c r="R1" s="3"/>
      <c r="S1" s="3"/>
      <c r="T1" s="3"/>
      <c r="U1" s="3"/>
      <c r="V1" s="3"/>
      <c r="W1" s="3"/>
      <c r="X1" s="3"/>
      <c r="Y1" s="3"/>
      <c r="Z1" s="3"/>
    </row>
    <row r="2" spans="2:83" ht="11.4" customHeight="1" x14ac:dyDescent="0.45">
      <c r="B2" s="466"/>
      <c r="C2" s="467"/>
      <c r="D2" s="23"/>
      <c r="E2" s="13" t="s">
        <v>59</v>
      </c>
      <c r="F2" s="14">
        <f ca="1">YEAR(G1)</f>
        <v>2026</v>
      </c>
      <c r="G2" s="15">
        <f ca="1">F2+1</f>
        <v>2027</v>
      </c>
      <c r="H2" s="15">
        <f t="shared" ref="H2:BB3" ca="1" si="0">G2+1</f>
        <v>2028</v>
      </c>
      <c r="I2" s="15">
        <f t="shared" ca="1" si="0"/>
        <v>2029</v>
      </c>
      <c r="J2" s="15">
        <f t="shared" ca="1" si="0"/>
        <v>2030</v>
      </c>
      <c r="K2" s="15">
        <f t="shared" ca="1" si="0"/>
        <v>2031</v>
      </c>
      <c r="L2" s="15">
        <f t="shared" ca="1" si="0"/>
        <v>2032</v>
      </c>
      <c r="M2" s="15">
        <f t="shared" ca="1" si="0"/>
        <v>2033</v>
      </c>
      <c r="N2" s="15">
        <f t="shared" ca="1" si="0"/>
        <v>2034</v>
      </c>
      <c r="O2" s="15">
        <f t="shared" ca="1" si="0"/>
        <v>2035</v>
      </c>
      <c r="P2" s="15">
        <f t="shared" ca="1" si="0"/>
        <v>2036</v>
      </c>
      <c r="Q2" s="15">
        <f t="shared" ca="1" si="0"/>
        <v>2037</v>
      </c>
      <c r="R2" s="15">
        <f t="shared" ca="1" si="0"/>
        <v>2038</v>
      </c>
      <c r="S2" s="15">
        <f t="shared" ca="1" si="0"/>
        <v>2039</v>
      </c>
      <c r="T2" s="15">
        <f t="shared" ca="1" si="0"/>
        <v>2040</v>
      </c>
      <c r="U2" s="15">
        <f t="shared" ca="1" si="0"/>
        <v>2041</v>
      </c>
      <c r="V2" s="15">
        <f t="shared" ca="1" si="0"/>
        <v>2042</v>
      </c>
      <c r="W2" s="15">
        <f t="shared" ca="1" si="0"/>
        <v>2043</v>
      </c>
      <c r="X2" s="15">
        <f t="shared" ca="1" si="0"/>
        <v>2044</v>
      </c>
      <c r="Y2" s="15">
        <f t="shared" ca="1" si="0"/>
        <v>2045</v>
      </c>
      <c r="Z2" s="15">
        <f t="shared" ca="1" si="0"/>
        <v>2046</v>
      </c>
      <c r="AA2" s="15">
        <f t="shared" ca="1" si="0"/>
        <v>2047</v>
      </c>
      <c r="AB2" s="15">
        <f t="shared" ca="1" si="0"/>
        <v>2048</v>
      </c>
      <c r="AC2" s="15">
        <f t="shared" ca="1" si="0"/>
        <v>2049</v>
      </c>
      <c r="AD2" s="15">
        <f t="shared" ca="1" si="0"/>
        <v>2050</v>
      </c>
      <c r="AE2" s="15">
        <f t="shared" ca="1" si="0"/>
        <v>2051</v>
      </c>
      <c r="AF2" s="15">
        <f t="shared" ca="1" si="0"/>
        <v>2052</v>
      </c>
      <c r="AG2" s="15">
        <f t="shared" ca="1" si="0"/>
        <v>2053</v>
      </c>
      <c r="AH2" s="15">
        <f t="shared" ca="1" si="0"/>
        <v>2054</v>
      </c>
      <c r="AI2" s="15">
        <f t="shared" ca="1" si="0"/>
        <v>2055</v>
      </c>
      <c r="AJ2" s="15">
        <f t="shared" ca="1" si="0"/>
        <v>2056</v>
      </c>
      <c r="AK2" s="15">
        <f t="shared" ca="1" si="0"/>
        <v>2057</v>
      </c>
      <c r="AL2" s="15">
        <f t="shared" ca="1" si="0"/>
        <v>2058</v>
      </c>
      <c r="AM2" s="15">
        <f t="shared" ca="1" si="0"/>
        <v>2059</v>
      </c>
      <c r="AN2" s="15">
        <f t="shared" ca="1" si="0"/>
        <v>2060</v>
      </c>
      <c r="AO2" s="15">
        <f t="shared" ca="1" si="0"/>
        <v>2061</v>
      </c>
      <c r="AP2" s="15">
        <f t="shared" ca="1" si="0"/>
        <v>2062</v>
      </c>
      <c r="AQ2" s="15">
        <f t="shared" ca="1" si="0"/>
        <v>2063</v>
      </c>
      <c r="AR2" s="15">
        <f t="shared" ca="1" si="0"/>
        <v>2064</v>
      </c>
      <c r="AS2" s="15">
        <f t="shared" ca="1" si="0"/>
        <v>2065</v>
      </c>
      <c r="AT2" s="15">
        <f t="shared" ca="1" si="0"/>
        <v>2066</v>
      </c>
      <c r="AU2" s="15">
        <f t="shared" ca="1" si="0"/>
        <v>2067</v>
      </c>
      <c r="AV2" s="15">
        <f t="shared" ca="1" si="0"/>
        <v>2068</v>
      </c>
      <c r="AW2" s="15">
        <f t="shared" ca="1" si="0"/>
        <v>2069</v>
      </c>
      <c r="AX2" s="15">
        <f t="shared" ca="1" si="0"/>
        <v>2070</v>
      </c>
      <c r="AY2" s="15">
        <f t="shared" ca="1" si="0"/>
        <v>2071</v>
      </c>
      <c r="AZ2" s="15">
        <f t="shared" ca="1" si="0"/>
        <v>2072</v>
      </c>
      <c r="BA2" s="15">
        <f t="shared" ca="1" si="0"/>
        <v>2073</v>
      </c>
      <c r="BB2" s="15">
        <f t="shared" ca="1" si="0"/>
        <v>2074</v>
      </c>
      <c r="BC2" s="15">
        <f t="shared" ref="BC2:BC3" ca="1" si="1">BB2+1</f>
        <v>2075</v>
      </c>
      <c r="BD2" s="15">
        <f t="shared" ref="BD2:BD3" ca="1" si="2">BC2+1</f>
        <v>2076</v>
      </c>
      <c r="BE2" s="15">
        <f t="shared" ref="BE2:BE3" ca="1" si="3">BD2+1</f>
        <v>2077</v>
      </c>
      <c r="BF2" s="15">
        <f t="shared" ref="BF2:BF3" ca="1" si="4">BE2+1</f>
        <v>2078</v>
      </c>
      <c r="BG2" s="15">
        <f t="shared" ref="BG2:BG3" ca="1" si="5">BF2+1</f>
        <v>2079</v>
      </c>
      <c r="BH2" s="15">
        <f t="shared" ref="BH2:BH3" ca="1" si="6">BG2+1</f>
        <v>2080</v>
      </c>
      <c r="BI2" s="15">
        <f t="shared" ref="BI2:BI3" ca="1" si="7">BH2+1</f>
        <v>2081</v>
      </c>
      <c r="BJ2" s="15">
        <f t="shared" ref="BJ2:BJ3" ca="1" si="8">BI2+1</f>
        <v>2082</v>
      </c>
      <c r="BK2" s="15">
        <f t="shared" ref="BK2:BK3" ca="1" si="9">BJ2+1</f>
        <v>2083</v>
      </c>
      <c r="BL2" s="15">
        <f t="shared" ref="BL2:BL3" ca="1" si="10">BK2+1</f>
        <v>2084</v>
      </c>
      <c r="BM2" s="15">
        <f t="shared" ref="BM2:BM3" ca="1" si="11">BL2+1</f>
        <v>2085</v>
      </c>
      <c r="BN2" s="15">
        <f t="shared" ref="BN2:BN3" ca="1" si="12">BM2+1</f>
        <v>2086</v>
      </c>
      <c r="BO2" s="15">
        <f t="shared" ref="BO2:BO3" ca="1" si="13">BN2+1</f>
        <v>2087</v>
      </c>
      <c r="BP2" s="15">
        <f t="shared" ref="BP2:BP3" ca="1" si="14">BO2+1</f>
        <v>2088</v>
      </c>
      <c r="BQ2" s="15">
        <f t="shared" ref="BQ2:BQ3" ca="1" si="15">BP2+1</f>
        <v>2089</v>
      </c>
      <c r="BR2" s="15">
        <f t="shared" ref="BR2:BR3" ca="1" si="16">BQ2+1</f>
        <v>2090</v>
      </c>
      <c r="BS2" s="15">
        <f t="shared" ref="BS2:BS3" ca="1" si="17">BR2+1</f>
        <v>2091</v>
      </c>
      <c r="BT2" s="15">
        <f t="shared" ref="BT2:BT3" ca="1" si="18">BS2+1</f>
        <v>2092</v>
      </c>
      <c r="BU2" s="15">
        <f t="shared" ref="BU2:BU3" ca="1" si="19">BT2+1</f>
        <v>2093</v>
      </c>
      <c r="BV2" s="15">
        <f t="shared" ref="BV2:BV3" ca="1" si="20">BU2+1</f>
        <v>2094</v>
      </c>
      <c r="BW2" s="15">
        <f t="shared" ref="BW2:BW3" ca="1" si="21">BV2+1</f>
        <v>2095</v>
      </c>
      <c r="BX2" s="15">
        <f t="shared" ref="BX2:BX3" ca="1" si="22">BW2+1</f>
        <v>2096</v>
      </c>
      <c r="BY2" s="15">
        <f t="shared" ref="BY2:BY3" ca="1" si="23">BX2+1</f>
        <v>2097</v>
      </c>
      <c r="BZ2" s="15">
        <f t="shared" ref="BZ2:BZ3" ca="1" si="24">BY2+1</f>
        <v>2098</v>
      </c>
      <c r="CA2" s="15">
        <f t="shared" ref="CA2:CA3" ca="1" si="25">BZ2+1</f>
        <v>2099</v>
      </c>
      <c r="CB2" s="15">
        <f t="shared" ref="CB2:CB3" ca="1" si="26">CA2+1</f>
        <v>2100</v>
      </c>
      <c r="CC2" s="15">
        <f t="shared" ref="CC2:CC3" ca="1" si="27">CB2+1</f>
        <v>2101</v>
      </c>
      <c r="CD2" s="15">
        <f t="shared" ref="CD2:CD3" ca="1" si="28">CC2+1</f>
        <v>2102</v>
      </c>
      <c r="CE2" s="15">
        <f t="shared" ref="CE2:CE3" ca="1" si="29">CD2+1</f>
        <v>2103</v>
      </c>
    </row>
    <row r="3" spans="2:83" ht="11.4" customHeight="1" x14ac:dyDescent="0.45">
      <c r="B3" s="471" t="s">
        <v>48</v>
      </c>
      <c r="C3" s="12" t="str">
        <f>IF(基本データ!C8="","",基本データ!C8)</f>
        <v>大谷　勝平</v>
      </c>
      <c r="D3" s="24"/>
      <c r="E3" s="22" t="str">
        <f>基本データ!B8</f>
        <v>本人</v>
      </c>
      <c r="F3" s="12">
        <f ca="1">IF(C3="","",基本データ!F8)</f>
        <v>52</v>
      </c>
      <c r="G3" s="11">
        <f ca="1">F3+1</f>
        <v>53</v>
      </c>
      <c r="H3" s="11">
        <f t="shared" ca="1" si="0"/>
        <v>54</v>
      </c>
      <c r="I3" s="11">
        <f t="shared" ca="1" si="0"/>
        <v>55</v>
      </c>
      <c r="J3" s="11">
        <f t="shared" ca="1" si="0"/>
        <v>56</v>
      </c>
      <c r="K3" s="11">
        <f t="shared" ca="1" si="0"/>
        <v>57</v>
      </c>
      <c r="L3" s="11">
        <f t="shared" ca="1" si="0"/>
        <v>58</v>
      </c>
      <c r="M3" s="11">
        <f t="shared" ca="1" si="0"/>
        <v>59</v>
      </c>
      <c r="N3" s="11">
        <f t="shared" ca="1" si="0"/>
        <v>60</v>
      </c>
      <c r="O3" s="11">
        <f t="shared" ca="1" si="0"/>
        <v>61</v>
      </c>
      <c r="P3" s="11">
        <f t="shared" ca="1" si="0"/>
        <v>62</v>
      </c>
      <c r="Q3" s="11">
        <f t="shared" ca="1" si="0"/>
        <v>63</v>
      </c>
      <c r="R3" s="11">
        <f t="shared" ca="1" si="0"/>
        <v>64</v>
      </c>
      <c r="S3" s="11">
        <f t="shared" ca="1" si="0"/>
        <v>65</v>
      </c>
      <c r="T3" s="11">
        <f t="shared" ca="1" si="0"/>
        <v>66</v>
      </c>
      <c r="U3" s="11">
        <f t="shared" ca="1" si="0"/>
        <v>67</v>
      </c>
      <c r="V3" s="11">
        <f t="shared" ca="1" si="0"/>
        <v>68</v>
      </c>
      <c r="W3" s="11">
        <f t="shared" ca="1" si="0"/>
        <v>69</v>
      </c>
      <c r="X3" s="11">
        <f t="shared" ca="1" si="0"/>
        <v>70</v>
      </c>
      <c r="Y3" s="11">
        <f t="shared" ca="1" si="0"/>
        <v>71</v>
      </c>
      <c r="Z3" s="11">
        <f t="shared" ca="1" si="0"/>
        <v>72</v>
      </c>
      <c r="AA3" s="11">
        <f t="shared" ca="1" si="0"/>
        <v>73</v>
      </c>
      <c r="AB3" s="11">
        <f t="shared" ca="1" si="0"/>
        <v>74</v>
      </c>
      <c r="AC3" s="11">
        <f t="shared" ca="1" si="0"/>
        <v>75</v>
      </c>
      <c r="AD3" s="11">
        <f t="shared" ca="1" si="0"/>
        <v>76</v>
      </c>
      <c r="AE3" s="11">
        <f t="shared" ca="1" si="0"/>
        <v>77</v>
      </c>
      <c r="AF3" s="11">
        <f t="shared" ca="1" si="0"/>
        <v>78</v>
      </c>
      <c r="AG3" s="11">
        <f t="shared" ca="1" si="0"/>
        <v>79</v>
      </c>
      <c r="AH3" s="11">
        <f t="shared" ca="1" si="0"/>
        <v>80</v>
      </c>
      <c r="AI3" s="11">
        <f t="shared" ca="1" si="0"/>
        <v>81</v>
      </c>
      <c r="AJ3" s="11">
        <f t="shared" ca="1" si="0"/>
        <v>82</v>
      </c>
      <c r="AK3" s="11">
        <f t="shared" ca="1" si="0"/>
        <v>83</v>
      </c>
      <c r="AL3" s="11">
        <f t="shared" ca="1" si="0"/>
        <v>84</v>
      </c>
      <c r="AM3" s="11">
        <f t="shared" ca="1" si="0"/>
        <v>85</v>
      </c>
      <c r="AN3" s="11">
        <f t="shared" ca="1" si="0"/>
        <v>86</v>
      </c>
      <c r="AO3" s="11">
        <f t="shared" ca="1" si="0"/>
        <v>87</v>
      </c>
      <c r="AP3" s="11">
        <f t="shared" ca="1" si="0"/>
        <v>88</v>
      </c>
      <c r="AQ3" s="11">
        <f t="shared" ca="1" si="0"/>
        <v>89</v>
      </c>
      <c r="AR3" s="11">
        <f t="shared" ca="1" si="0"/>
        <v>90</v>
      </c>
      <c r="AS3" s="11">
        <f t="shared" ca="1" si="0"/>
        <v>91</v>
      </c>
      <c r="AT3" s="11">
        <f t="shared" ca="1" si="0"/>
        <v>92</v>
      </c>
      <c r="AU3" s="11">
        <f t="shared" ca="1" si="0"/>
        <v>93</v>
      </c>
      <c r="AV3" s="11">
        <f t="shared" ca="1" si="0"/>
        <v>94</v>
      </c>
      <c r="AW3" s="11">
        <f t="shared" ca="1" si="0"/>
        <v>95</v>
      </c>
      <c r="AX3" s="11">
        <f t="shared" ca="1" si="0"/>
        <v>96</v>
      </c>
      <c r="AY3" s="11">
        <f t="shared" ca="1" si="0"/>
        <v>97</v>
      </c>
      <c r="AZ3" s="11">
        <f t="shared" ca="1" si="0"/>
        <v>98</v>
      </c>
      <c r="BA3" s="11">
        <f t="shared" ca="1" si="0"/>
        <v>99</v>
      </c>
      <c r="BB3" s="11">
        <f t="shared" ca="1" si="0"/>
        <v>100</v>
      </c>
      <c r="BC3" s="11">
        <f t="shared" ca="1" si="1"/>
        <v>101</v>
      </c>
      <c r="BD3" s="11">
        <f t="shared" ca="1" si="2"/>
        <v>102</v>
      </c>
      <c r="BE3" s="11">
        <f t="shared" ca="1" si="3"/>
        <v>103</v>
      </c>
      <c r="BF3" s="11">
        <f t="shared" ca="1" si="4"/>
        <v>104</v>
      </c>
      <c r="BG3" s="11">
        <f t="shared" ca="1" si="5"/>
        <v>105</v>
      </c>
      <c r="BH3" s="11">
        <f t="shared" ca="1" si="6"/>
        <v>106</v>
      </c>
      <c r="BI3" s="11">
        <f t="shared" ca="1" si="7"/>
        <v>107</v>
      </c>
      <c r="BJ3" s="11">
        <f t="shared" ca="1" si="8"/>
        <v>108</v>
      </c>
      <c r="BK3" s="11">
        <f t="shared" ca="1" si="9"/>
        <v>109</v>
      </c>
      <c r="BL3" s="11">
        <f t="shared" ca="1" si="10"/>
        <v>110</v>
      </c>
      <c r="BM3" s="11">
        <f t="shared" ca="1" si="11"/>
        <v>111</v>
      </c>
      <c r="BN3" s="11">
        <f t="shared" ca="1" si="12"/>
        <v>112</v>
      </c>
      <c r="BO3" s="11">
        <f t="shared" ca="1" si="13"/>
        <v>113</v>
      </c>
      <c r="BP3" s="11">
        <f t="shared" ca="1" si="14"/>
        <v>114</v>
      </c>
      <c r="BQ3" s="11">
        <f t="shared" ca="1" si="15"/>
        <v>115</v>
      </c>
      <c r="BR3" s="11">
        <f t="shared" ca="1" si="16"/>
        <v>116</v>
      </c>
      <c r="BS3" s="11">
        <f t="shared" ca="1" si="17"/>
        <v>117</v>
      </c>
      <c r="BT3" s="11">
        <f t="shared" ca="1" si="18"/>
        <v>118</v>
      </c>
      <c r="BU3" s="11">
        <f t="shared" ca="1" si="19"/>
        <v>119</v>
      </c>
      <c r="BV3" s="11">
        <f t="shared" ca="1" si="20"/>
        <v>120</v>
      </c>
      <c r="BW3" s="11">
        <f t="shared" ca="1" si="21"/>
        <v>121</v>
      </c>
      <c r="BX3" s="11">
        <f t="shared" ca="1" si="22"/>
        <v>122</v>
      </c>
      <c r="BY3" s="11">
        <f t="shared" ca="1" si="23"/>
        <v>123</v>
      </c>
      <c r="BZ3" s="11">
        <f t="shared" ca="1" si="24"/>
        <v>124</v>
      </c>
      <c r="CA3" s="11">
        <f t="shared" ca="1" si="25"/>
        <v>125</v>
      </c>
      <c r="CB3" s="11">
        <f t="shared" ca="1" si="26"/>
        <v>126</v>
      </c>
      <c r="CC3" s="11">
        <f t="shared" ca="1" si="27"/>
        <v>127</v>
      </c>
      <c r="CD3" s="11">
        <f t="shared" ca="1" si="28"/>
        <v>128</v>
      </c>
      <c r="CE3" s="11">
        <f t="shared" ca="1" si="29"/>
        <v>129</v>
      </c>
    </row>
    <row r="4" spans="2:83" ht="11.4" customHeight="1" x14ac:dyDescent="0.45">
      <c r="B4" s="469"/>
      <c r="C4" s="7" t="str">
        <f>IF(基本データ!C29="","",基本データ!C29)</f>
        <v>大谷　真実</v>
      </c>
      <c r="D4" s="25"/>
      <c r="E4" s="130" t="str">
        <f>基本データ!B29</f>
        <v>配偶者</v>
      </c>
      <c r="F4" s="7">
        <f ca="1">IF(C4="","",基本データ!F29)</f>
        <v>50</v>
      </c>
      <c r="G4" s="6">
        <f ca="1">IF(F4="","",F4+1)</f>
        <v>51</v>
      </c>
      <c r="H4" s="6">
        <f t="shared" ref="H4:BS4" ca="1" si="30">IF(G4="","",G4+1)</f>
        <v>52</v>
      </c>
      <c r="I4" s="6">
        <f t="shared" ca="1" si="30"/>
        <v>53</v>
      </c>
      <c r="J4" s="6">
        <f t="shared" ca="1" si="30"/>
        <v>54</v>
      </c>
      <c r="K4" s="6">
        <f t="shared" ca="1" si="30"/>
        <v>55</v>
      </c>
      <c r="L4" s="6">
        <f t="shared" ca="1" si="30"/>
        <v>56</v>
      </c>
      <c r="M4" s="6">
        <f t="shared" ca="1" si="30"/>
        <v>57</v>
      </c>
      <c r="N4" s="6">
        <f t="shared" ca="1" si="30"/>
        <v>58</v>
      </c>
      <c r="O4" s="6">
        <f t="shared" ca="1" si="30"/>
        <v>59</v>
      </c>
      <c r="P4" s="6">
        <f t="shared" ca="1" si="30"/>
        <v>60</v>
      </c>
      <c r="Q4" s="6">
        <f t="shared" ca="1" si="30"/>
        <v>61</v>
      </c>
      <c r="R4" s="6">
        <f t="shared" ca="1" si="30"/>
        <v>62</v>
      </c>
      <c r="S4" s="6">
        <f ca="1">IF(R4="","",R4+1)</f>
        <v>63</v>
      </c>
      <c r="T4" s="6">
        <f t="shared" ca="1" si="30"/>
        <v>64</v>
      </c>
      <c r="U4" s="6">
        <f t="shared" ca="1" si="30"/>
        <v>65</v>
      </c>
      <c r="V4" s="6">
        <f t="shared" ca="1" si="30"/>
        <v>66</v>
      </c>
      <c r="W4" s="6">
        <f t="shared" ca="1" si="30"/>
        <v>67</v>
      </c>
      <c r="X4" s="6">
        <f t="shared" ca="1" si="30"/>
        <v>68</v>
      </c>
      <c r="Y4" s="6">
        <f t="shared" ca="1" si="30"/>
        <v>69</v>
      </c>
      <c r="Z4" s="6">
        <f t="shared" ca="1" si="30"/>
        <v>70</v>
      </c>
      <c r="AA4" s="6">
        <f t="shared" ca="1" si="30"/>
        <v>71</v>
      </c>
      <c r="AB4" s="6">
        <f ca="1">IF(AA4="","",AA4+1)</f>
        <v>72</v>
      </c>
      <c r="AC4" s="6">
        <f t="shared" ca="1" si="30"/>
        <v>73</v>
      </c>
      <c r="AD4" s="6">
        <f t="shared" ca="1" si="30"/>
        <v>74</v>
      </c>
      <c r="AE4" s="6">
        <f t="shared" ca="1" si="30"/>
        <v>75</v>
      </c>
      <c r="AF4" s="6">
        <f t="shared" ca="1" si="30"/>
        <v>76</v>
      </c>
      <c r="AG4" s="6">
        <f t="shared" ca="1" si="30"/>
        <v>77</v>
      </c>
      <c r="AH4" s="6">
        <f t="shared" ca="1" si="30"/>
        <v>78</v>
      </c>
      <c r="AI4" s="6">
        <f t="shared" ca="1" si="30"/>
        <v>79</v>
      </c>
      <c r="AJ4" s="6">
        <f t="shared" ca="1" si="30"/>
        <v>80</v>
      </c>
      <c r="AK4" s="6">
        <f t="shared" ca="1" si="30"/>
        <v>81</v>
      </c>
      <c r="AL4" s="6">
        <f t="shared" ca="1" si="30"/>
        <v>82</v>
      </c>
      <c r="AM4" s="6">
        <f t="shared" ca="1" si="30"/>
        <v>83</v>
      </c>
      <c r="AN4" s="6">
        <f ca="1">IF(AM4="","",AM4+1)</f>
        <v>84</v>
      </c>
      <c r="AO4" s="6">
        <f t="shared" ca="1" si="30"/>
        <v>85</v>
      </c>
      <c r="AP4" s="6">
        <f t="shared" ca="1" si="30"/>
        <v>86</v>
      </c>
      <c r="AQ4" s="6">
        <f t="shared" ca="1" si="30"/>
        <v>87</v>
      </c>
      <c r="AR4" s="6">
        <f t="shared" ca="1" si="30"/>
        <v>88</v>
      </c>
      <c r="AS4" s="6">
        <f t="shared" ca="1" si="30"/>
        <v>89</v>
      </c>
      <c r="AT4" s="6">
        <f t="shared" ca="1" si="30"/>
        <v>90</v>
      </c>
      <c r="AU4" s="6">
        <f ca="1">IF(AT4="","",AT4+1)</f>
        <v>91</v>
      </c>
      <c r="AV4" s="6">
        <f t="shared" ca="1" si="30"/>
        <v>92</v>
      </c>
      <c r="AW4" s="6">
        <f t="shared" ca="1" si="30"/>
        <v>93</v>
      </c>
      <c r="AX4" s="6">
        <f t="shared" ca="1" si="30"/>
        <v>94</v>
      </c>
      <c r="AY4" s="6">
        <f t="shared" ca="1" si="30"/>
        <v>95</v>
      </c>
      <c r="AZ4" s="6">
        <f t="shared" ca="1" si="30"/>
        <v>96</v>
      </c>
      <c r="BA4" s="6">
        <f t="shared" ca="1" si="30"/>
        <v>97</v>
      </c>
      <c r="BB4" s="6">
        <f t="shared" ca="1" si="30"/>
        <v>98</v>
      </c>
      <c r="BC4" s="6">
        <f t="shared" ca="1" si="30"/>
        <v>99</v>
      </c>
      <c r="BD4" s="6">
        <f t="shared" ca="1" si="30"/>
        <v>100</v>
      </c>
      <c r="BE4" s="6">
        <f t="shared" ca="1" si="30"/>
        <v>101</v>
      </c>
      <c r="BF4" s="6">
        <f t="shared" ca="1" si="30"/>
        <v>102</v>
      </c>
      <c r="BG4" s="6">
        <f ca="1">IF(BF4="","",BF4+1)</f>
        <v>103</v>
      </c>
      <c r="BH4" s="6">
        <f t="shared" ca="1" si="30"/>
        <v>104</v>
      </c>
      <c r="BI4" s="6">
        <f t="shared" ca="1" si="30"/>
        <v>105</v>
      </c>
      <c r="BJ4" s="6">
        <f t="shared" ca="1" si="30"/>
        <v>106</v>
      </c>
      <c r="BK4" s="6">
        <f t="shared" ca="1" si="30"/>
        <v>107</v>
      </c>
      <c r="BL4" s="6">
        <f t="shared" ca="1" si="30"/>
        <v>108</v>
      </c>
      <c r="BM4" s="6">
        <f t="shared" ca="1" si="30"/>
        <v>109</v>
      </c>
      <c r="BN4" s="6">
        <f t="shared" ca="1" si="30"/>
        <v>110</v>
      </c>
      <c r="BO4" s="6">
        <f ca="1">IF(BN4="","",BN4+1)</f>
        <v>111</v>
      </c>
      <c r="BP4" s="6">
        <f t="shared" ca="1" si="30"/>
        <v>112</v>
      </c>
      <c r="BQ4" s="6">
        <f t="shared" ca="1" si="30"/>
        <v>113</v>
      </c>
      <c r="BR4" s="6">
        <f t="shared" ca="1" si="30"/>
        <v>114</v>
      </c>
      <c r="BS4" s="6">
        <f t="shared" ca="1" si="30"/>
        <v>115</v>
      </c>
      <c r="BT4" s="6">
        <f t="shared" ref="BT4:CE4" ca="1" si="31">IF(BS4="","",BS4+1)</f>
        <v>116</v>
      </c>
      <c r="BU4" s="6">
        <f t="shared" ca="1" si="31"/>
        <v>117</v>
      </c>
      <c r="BV4" s="6">
        <f t="shared" ca="1" si="31"/>
        <v>118</v>
      </c>
      <c r="BW4" s="6">
        <f t="shared" ca="1" si="31"/>
        <v>119</v>
      </c>
      <c r="BX4" s="6">
        <f t="shared" ca="1" si="31"/>
        <v>120</v>
      </c>
      <c r="BY4" s="6">
        <f t="shared" ca="1" si="31"/>
        <v>121</v>
      </c>
      <c r="BZ4" s="6">
        <f t="shared" ca="1" si="31"/>
        <v>122</v>
      </c>
      <c r="CA4" s="6">
        <f ca="1">IF(BZ4="","",BZ4+1)</f>
        <v>123</v>
      </c>
      <c r="CB4" s="6">
        <f t="shared" ca="1" si="31"/>
        <v>124</v>
      </c>
      <c r="CC4" s="6">
        <f t="shared" ca="1" si="31"/>
        <v>125</v>
      </c>
      <c r="CD4" s="6">
        <f t="shared" ca="1" si="31"/>
        <v>126</v>
      </c>
      <c r="CE4" s="6">
        <f t="shared" ca="1" si="31"/>
        <v>127</v>
      </c>
    </row>
    <row r="5" spans="2:83" ht="11.4" customHeight="1" x14ac:dyDescent="0.45">
      <c r="B5" s="469"/>
      <c r="C5" s="8" t="str">
        <f>IF(基本データ!C53="","",基本データ!C53)</f>
        <v>流星</v>
      </c>
      <c r="D5" s="26"/>
      <c r="E5" s="131" t="str">
        <f>基本データ!B53</f>
        <v>子１</v>
      </c>
      <c r="F5" s="8">
        <f ca="1">IF(C5="","",基本データ!F53)</f>
        <v>19</v>
      </c>
      <c r="G5" s="8">
        <f t="shared" ref="G5:G7" ca="1" si="32">IF(F5="","",F5+1)</f>
        <v>20</v>
      </c>
      <c r="H5" s="8">
        <f t="shared" ref="H5:H8" ca="1" si="33">IF(G5="","",G5+1)</f>
        <v>21</v>
      </c>
      <c r="I5" s="8">
        <f t="shared" ref="I5:I7" ca="1" si="34">IF(H5="","",H5+1)</f>
        <v>22</v>
      </c>
      <c r="J5" s="8">
        <f t="shared" ref="J5:J8" ca="1" si="35">IF(I5="","",I5+1)</f>
        <v>23</v>
      </c>
      <c r="K5" s="8">
        <f t="shared" ref="K5:K8" ca="1" si="36">IF(J5="","",J5+1)</f>
        <v>24</v>
      </c>
      <c r="L5" s="8">
        <f t="shared" ref="L5:L8" ca="1" si="37">IF(K5="","",K5+1)</f>
        <v>25</v>
      </c>
      <c r="M5" s="8">
        <f t="shared" ref="M5:M8" ca="1" si="38">IF(L5="","",L5+1)</f>
        <v>26</v>
      </c>
      <c r="N5" s="8">
        <f t="shared" ref="N5:N8" ca="1" si="39">IF(M5="","",M5+1)</f>
        <v>27</v>
      </c>
      <c r="O5" s="8">
        <f t="shared" ref="O5:O10" ca="1" si="40">IF(N5="","",N5+1)</f>
        <v>28</v>
      </c>
      <c r="P5" s="8">
        <f t="shared" ref="P5:P10" ca="1" si="41">IF(O5="","",O5+1)</f>
        <v>29</v>
      </c>
      <c r="Q5" s="8">
        <f t="shared" ref="Q5:Q10" ca="1" si="42">IF(P5="","",P5+1)</f>
        <v>30</v>
      </c>
      <c r="R5" s="8">
        <f t="shared" ref="R5:R10" ca="1" si="43">IF(Q5="","",Q5+1)</f>
        <v>31</v>
      </c>
      <c r="S5" s="8">
        <f t="shared" ref="S5:S10" ca="1" si="44">IF(R5="","",R5+1)</f>
        <v>32</v>
      </c>
      <c r="T5" s="8">
        <f t="shared" ref="T5:T10" ca="1" si="45">IF(S5="","",S5+1)</f>
        <v>33</v>
      </c>
      <c r="U5" s="8">
        <f t="shared" ref="U5:U10" ca="1" si="46">IF(T5="","",T5+1)</f>
        <v>34</v>
      </c>
      <c r="V5" s="8">
        <f t="shared" ref="V5:V10" ca="1" si="47">IF(U5="","",U5+1)</f>
        <v>35</v>
      </c>
      <c r="W5" s="8">
        <f t="shared" ref="W5:W10" ca="1" si="48">IF(V5="","",V5+1)</f>
        <v>36</v>
      </c>
      <c r="X5" s="8">
        <f t="shared" ref="X5:X10" ca="1" si="49">IF(W5="","",W5+1)</f>
        <v>37</v>
      </c>
      <c r="Y5" s="8">
        <f t="shared" ref="Y5:Y10" ca="1" si="50">IF(X5="","",X5+1)</f>
        <v>38</v>
      </c>
      <c r="Z5" s="8">
        <f t="shared" ref="Z5:Z10" ca="1" si="51">IF(Y5="","",Y5+1)</f>
        <v>39</v>
      </c>
      <c r="AA5" s="8">
        <f t="shared" ref="AA5:AA10" ca="1" si="52">IF(Z5="","",Z5+1)</f>
        <v>40</v>
      </c>
      <c r="AB5" s="8">
        <f t="shared" ref="AB5:AB10" ca="1" si="53">IF(AA5="","",AA5+1)</f>
        <v>41</v>
      </c>
      <c r="AC5" s="8">
        <f t="shared" ref="AC5:AC10" ca="1" si="54">IF(AB5="","",AB5+1)</f>
        <v>42</v>
      </c>
      <c r="AD5" s="8">
        <f t="shared" ref="AD5:AD10" ca="1" si="55">IF(AC5="","",AC5+1)</f>
        <v>43</v>
      </c>
      <c r="AE5" s="8">
        <f t="shared" ref="AE5:AE10" ca="1" si="56">IF(AD5="","",AD5+1)</f>
        <v>44</v>
      </c>
      <c r="AF5" s="8">
        <f t="shared" ref="AF5:AF10" ca="1" si="57">IF(AE5="","",AE5+1)</f>
        <v>45</v>
      </c>
      <c r="AG5" s="8">
        <f t="shared" ref="AG5:AG10" ca="1" si="58">IF(AF5="","",AF5+1)</f>
        <v>46</v>
      </c>
      <c r="AH5" s="8">
        <f t="shared" ref="AH5:AH10" ca="1" si="59">IF(AG5="","",AG5+1)</f>
        <v>47</v>
      </c>
      <c r="AI5" s="8">
        <f t="shared" ref="AI5:AI10" ca="1" si="60">IF(AH5="","",AH5+1)</f>
        <v>48</v>
      </c>
      <c r="AJ5" s="8">
        <f t="shared" ref="AJ5:AJ10" ca="1" si="61">IF(AI5="","",AI5+1)</f>
        <v>49</v>
      </c>
      <c r="AK5" s="8">
        <f t="shared" ref="AK5:AK10" ca="1" si="62">IF(AJ5="","",AJ5+1)</f>
        <v>50</v>
      </c>
      <c r="AL5" s="8">
        <f t="shared" ref="AL5:AL10" ca="1" si="63">IF(AK5="","",AK5+1)</f>
        <v>51</v>
      </c>
      <c r="AM5" s="8">
        <f t="shared" ref="AM5:AM10" ca="1" si="64">IF(AL5="","",AL5+1)</f>
        <v>52</v>
      </c>
      <c r="AN5" s="8">
        <f t="shared" ref="AN5:AN10" ca="1" si="65">IF(AM5="","",AM5+1)</f>
        <v>53</v>
      </c>
      <c r="AO5" s="8">
        <f t="shared" ref="AO5:AO10" ca="1" si="66">IF(AN5="","",AN5+1)</f>
        <v>54</v>
      </c>
      <c r="AP5" s="8">
        <f t="shared" ref="AP5:AP10" ca="1" si="67">IF(AO5="","",AO5+1)</f>
        <v>55</v>
      </c>
      <c r="AQ5" s="8">
        <f t="shared" ref="AQ5:AQ10" ca="1" si="68">IF(AP5="","",AP5+1)</f>
        <v>56</v>
      </c>
      <c r="AR5" s="8">
        <f t="shared" ref="AR5:AR10" ca="1" si="69">IF(AQ5="","",AQ5+1)</f>
        <v>57</v>
      </c>
      <c r="AS5" s="8">
        <f t="shared" ref="AS5:AS10" ca="1" si="70">IF(AR5="","",AR5+1)</f>
        <v>58</v>
      </c>
      <c r="AT5" s="8">
        <f t="shared" ref="AT5:AT10" ca="1" si="71">IF(AS5="","",AS5+1)</f>
        <v>59</v>
      </c>
      <c r="AU5" s="8">
        <f t="shared" ref="AU5:AU10" ca="1" si="72">IF(AT5="","",AT5+1)</f>
        <v>60</v>
      </c>
      <c r="AV5" s="8">
        <f t="shared" ref="AV5:AV10" ca="1" si="73">IF(AU5="","",AU5+1)</f>
        <v>61</v>
      </c>
      <c r="AW5" s="8">
        <f t="shared" ref="AW5:AW10" ca="1" si="74">IF(AV5="","",AV5+1)</f>
        <v>62</v>
      </c>
      <c r="AX5" s="8">
        <f t="shared" ref="AX5:AX10" ca="1" si="75">IF(AW5="","",AW5+1)</f>
        <v>63</v>
      </c>
      <c r="AY5" s="8">
        <f t="shared" ref="AY5:AY10" ca="1" si="76">IF(AX5="","",AX5+1)</f>
        <v>64</v>
      </c>
      <c r="AZ5" s="8">
        <f t="shared" ref="AZ5:AZ10" ca="1" si="77">IF(AY5="","",AY5+1)</f>
        <v>65</v>
      </c>
      <c r="BA5" s="8">
        <f t="shared" ref="BA5:BA10" ca="1" si="78">IF(AZ5="","",AZ5+1)</f>
        <v>66</v>
      </c>
      <c r="BB5" s="8">
        <f t="shared" ref="BB5:BB10" ca="1" si="79">IF(BA5="","",BA5+1)</f>
        <v>67</v>
      </c>
      <c r="BC5" s="8">
        <f t="shared" ref="BC5:BC10" ca="1" si="80">IF(BB5="","",BB5+1)</f>
        <v>68</v>
      </c>
      <c r="BD5" s="8">
        <f t="shared" ref="BD5:BD10" ca="1" si="81">IF(BC5="","",BC5+1)</f>
        <v>69</v>
      </c>
      <c r="BE5" s="8">
        <f t="shared" ref="BE5:BE10" ca="1" si="82">IF(BD5="","",BD5+1)</f>
        <v>70</v>
      </c>
      <c r="BF5" s="8">
        <f t="shared" ref="BF5:BF10" ca="1" si="83">IF(BE5="","",BE5+1)</f>
        <v>71</v>
      </c>
      <c r="BG5" s="8">
        <f t="shared" ref="BG5:BG10" ca="1" si="84">IF(BF5="","",BF5+1)</f>
        <v>72</v>
      </c>
      <c r="BH5" s="8">
        <f t="shared" ref="BH5:BH10" ca="1" si="85">IF(BG5="","",BG5+1)</f>
        <v>73</v>
      </c>
      <c r="BI5" s="8">
        <f t="shared" ref="BI5:BI10" ca="1" si="86">IF(BH5="","",BH5+1)</f>
        <v>74</v>
      </c>
      <c r="BJ5" s="8">
        <f t="shared" ref="BJ5:BJ10" ca="1" si="87">IF(BI5="","",BI5+1)</f>
        <v>75</v>
      </c>
      <c r="BK5" s="8">
        <f t="shared" ref="BK5:BK10" ca="1" si="88">IF(BJ5="","",BJ5+1)</f>
        <v>76</v>
      </c>
      <c r="BL5" s="8">
        <f t="shared" ref="BL5:BL10" ca="1" si="89">IF(BK5="","",BK5+1)</f>
        <v>77</v>
      </c>
      <c r="BM5" s="8">
        <f t="shared" ref="BM5:BM10" ca="1" si="90">IF(BL5="","",BL5+1)</f>
        <v>78</v>
      </c>
      <c r="BN5" s="8">
        <f t="shared" ref="BN5:BN10" ca="1" si="91">IF(BM5="","",BM5+1)</f>
        <v>79</v>
      </c>
      <c r="BO5" s="8">
        <f t="shared" ref="BO5:BO10" ca="1" si="92">IF(BN5="","",BN5+1)</f>
        <v>80</v>
      </c>
      <c r="BP5" s="8">
        <f t="shared" ref="BP5:BP10" ca="1" si="93">IF(BO5="","",BO5+1)</f>
        <v>81</v>
      </c>
      <c r="BQ5" s="8">
        <f t="shared" ref="BQ5:BQ10" ca="1" si="94">IF(BP5="","",BP5+1)</f>
        <v>82</v>
      </c>
      <c r="BR5" s="8">
        <f t="shared" ref="BR5:BR10" ca="1" si="95">IF(BQ5="","",BQ5+1)</f>
        <v>83</v>
      </c>
      <c r="BS5" s="8">
        <f t="shared" ref="BS5:BS10" ca="1" si="96">IF(BR5="","",BR5+1)</f>
        <v>84</v>
      </c>
      <c r="BT5" s="8">
        <f t="shared" ref="BT5:BT10" ca="1" si="97">IF(BS5="","",BS5+1)</f>
        <v>85</v>
      </c>
      <c r="BU5" s="8">
        <f t="shared" ref="BU5:BU10" ca="1" si="98">IF(BT5="","",BT5+1)</f>
        <v>86</v>
      </c>
      <c r="BV5" s="8">
        <f t="shared" ref="BV5:BV10" ca="1" si="99">IF(BU5="","",BU5+1)</f>
        <v>87</v>
      </c>
      <c r="BW5" s="8">
        <f t="shared" ref="BW5:BW10" ca="1" si="100">IF(BV5="","",BV5+1)</f>
        <v>88</v>
      </c>
      <c r="BX5" s="8">
        <f t="shared" ref="BX5:BX10" ca="1" si="101">IF(BW5="","",BW5+1)</f>
        <v>89</v>
      </c>
      <c r="BY5" s="8">
        <f t="shared" ref="BY5:BY10" ca="1" si="102">IF(BX5="","",BX5+1)</f>
        <v>90</v>
      </c>
      <c r="BZ5" s="8">
        <f t="shared" ref="BZ5:BZ10" ca="1" si="103">IF(BY5="","",BY5+1)</f>
        <v>91</v>
      </c>
      <c r="CA5" s="8">
        <f t="shared" ref="CA5:CA10" ca="1" si="104">IF(BZ5="","",BZ5+1)</f>
        <v>92</v>
      </c>
      <c r="CB5" s="8">
        <f t="shared" ref="CB5:CB10" ca="1" si="105">IF(CA5="","",CA5+1)</f>
        <v>93</v>
      </c>
      <c r="CC5" s="8">
        <f t="shared" ref="CC5:CC10" ca="1" si="106">IF(CB5="","",CB5+1)</f>
        <v>94</v>
      </c>
      <c r="CD5" s="8">
        <f t="shared" ref="CD5:CD10" ca="1" si="107">IF(CC5="","",CC5+1)</f>
        <v>95</v>
      </c>
      <c r="CE5" s="8">
        <f t="shared" ref="CE5:CE10" ca="1" si="108">IF(CD5="","",CD5+1)</f>
        <v>96</v>
      </c>
    </row>
    <row r="6" spans="2:83" ht="11.4" customHeight="1" x14ac:dyDescent="0.45">
      <c r="B6" s="469"/>
      <c r="C6" s="8" t="str">
        <f>IF(基本データ!C59="","",基本データ!C59)</f>
        <v>里帆</v>
      </c>
      <c r="D6" s="26"/>
      <c r="E6" s="131" t="str">
        <f>基本データ!B59</f>
        <v>子２</v>
      </c>
      <c r="F6" s="8">
        <f ca="1">IF(C6="","",基本データ!F59)</f>
        <v>17</v>
      </c>
      <c r="G6" s="8">
        <f t="shared" ca="1" si="32"/>
        <v>18</v>
      </c>
      <c r="H6" s="8">
        <f t="shared" ca="1" si="33"/>
        <v>19</v>
      </c>
      <c r="I6" s="8">
        <f t="shared" ca="1" si="34"/>
        <v>20</v>
      </c>
      <c r="J6" s="8">
        <f t="shared" ca="1" si="35"/>
        <v>21</v>
      </c>
      <c r="K6" s="8">
        <f t="shared" ca="1" si="36"/>
        <v>22</v>
      </c>
      <c r="L6" s="8">
        <f t="shared" ca="1" si="37"/>
        <v>23</v>
      </c>
      <c r="M6" s="8">
        <f t="shared" ca="1" si="38"/>
        <v>24</v>
      </c>
      <c r="N6" s="8">
        <f t="shared" ca="1" si="39"/>
        <v>25</v>
      </c>
      <c r="O6" s="8">
        <f t="shared" ca="1" si="40"/>
        <v>26</v>
      </c>
      <c r="P6" s="8">
        <f t="shared" ca="1" si="41"/>
        <v>27</v>
      </c>
      <c r="Q6" s="8">
        <f t="shared" ca="1" si="42"/>
        <v>28</v>
      </c>
      <c r="R6" s="8">
        <f t="shared" ca="1" si="43"/>
        <v>29</v>
      </c>
      <c r="S6" s="8">
        <f t="shared" ca="1" si="44"/>
        <v>30</v>
      </c>
      <c r="T6" s="8">
        <f t="shared" ca="1" si="45"/>
        <v>31</v>
      </c>
      <c r="U6" s="8">
        <f t="shared" ca="1" si="46"/>
        <v>32</v>
      </c>
      <c r="V6" s="8">
        <f t="shared" ca="1" si="47"/>
        <v>33</v>
      </c>
      <c r="W6" s="8">
        <f t="shared" ca="1" si="48"/>
        <v>34</v>
      </c>
      <c r="X6" s="8">
        <f t="shared" ca="1" si="49"/>
        <v>35</v>
      </c>
      <c r="Y6" s="8">
        <f t="shared" ca="1" si="50"/>
        <v>36</v>
      </c>
      <c r="Z6" s="8">
        <f t="shared" ca="1" si="51"/>
        <v>37</v>
      </c>
      <c r="AA6" s="8">
        <f t="shared" ca="1" si="52"/>
        <v>38</v>
      </c>
      <c r="AB6" s="8">
        <f t="shared" ca="1" si="53"/>
        <v>39</v>
      </c>
      <c r="AC6" s="8">
        <f t="shared" ca="1" si="54"/>
        <v>40</v>
      </c>
      <c r="AD6" s="8">
        <f t="shared" ca="1" si="55"/>
        <v>41</v>
      </c>
      <c r="AE6" s="8">
        <f t="shared" ca="1" si="56"/>
        <v>42</v>
      </c>
      <c r="AF6" s="8">
        <f t="shared" ca="1" si="57"/>
        <v>43</v>
      </c>
      <c r="AG6" s="8">
        <f t="shared" ca="1" si="58"/>
        <v>44</v>
      </c>
      <c r="AH6" s="8">
        <f t="shared" ca="1" si="59"/>
        <v>45</v>
      </c>
      <c r="AI6" s="8">
        <f t="shared" ca="1" si="60"/>
        <v>46</v>
      </c>
      <c r="AJ6" s="8">
        <f t="shared" ca="1" si="61"/>
        <v>47</v>
      </c>
      <c r="AK6" s="8">
        <f t="shared" ca="1" si="62"/>
        <v>48</v>
      </c>
      <c r="AL6" s="8">
        <f t="shared" ca="1" si="63"/>
        <v>49</v>
      </c>
      <c r="AM6" s="8">
        <f t="shared" ca="1" si="64"/>
        <v>50</v>
      </c>
      <c r="AN6" s="8">
        <f t="shared" ca="1" si="65"/>
        <v>51</v>
      </c>
      <c r="AO6" s="8">
        <f t="shared" ca="1" si="66"/>
        <v>52</v>
      </c>
      <c r="AP6" s="8">
        <f t="shared" ca="1" si="67"/>
        <v>53</v>
      </c>
      <c r="AQ6" s="8">
        <f t="shared" ca="1" si="68"/>
        <v>54</v>
      </c>
      <c r="AR6" s="8">
        <f t="shared" ca="1" si="69"/>
        <v>55</v>
      </c>
      <c r="AS6" s="8">
        <f t="shared" ca="1" si="70"/>
        <v>56</v>
      </c>
      <c r="AT6" s="8">
        <f t="shared" ca="1" si="71"/>
        <v>57</v>
      </c>
      <c r="AU6" s="8">
        <f t="shared" ca="1" si="72"/>
        <v>58</v>
      </c>
      <c r="AV6" s="8">
        <f t="shared" ca="1" si="73"/>
        <v>59</v>
      </c>
      <c r="AW6" s="8">
        <f t="shared" ca="1" si="74"/>
        <v>60</v>
      </c>
      <c r="AX6" s="8">
        <f t="shared" ca="1" si="75"/>
        <v>61</v>
      </c>
      <c r="AY6" s="8">
        <f t="shared" ca="1" si="76"/>
        <v>62</v>
      </c>
      <c r="AZ6" s="8">
        <f t="shared" ca="1" si="77"/>
        <v>63</v>
      </c>
      <c r="BA6" s="8">
        <f t="shared" ca="1" si="78"/>
        <v>64</v>
      </c>
      <c r="BB6" s="8">
        <f t="shared" ca="1" si="79"/>
        <v>65</v>
      </c>
      <c r="BC6" s="8">
        <f t="shared" ca="1" si="80"/>
        <v>66</v>
      </c>
      <c r="BD6" s="8">
        <f t="shared" ca="1" si="81"/>
        <v>67</v>
      </c>
      <c r="BE6" s="8">
        <f t="shared" ca="1" si="82"/>
        <v>68</v>
      </c>
      <c r="BF6" s="8">
        <f t="shared" ca="1" si="83"/>
        <v>69</v>
      </c>
      <c r="BG6" s="8">
        <f t="shared" ca="1" si="84"/>
        <v>70</v>
      </c>
      <c r="BH6" s="8">
        <f t="shared" ca="1" si="85"/>
        <v>71</v>
      </c>
      <c r="BI6" s="8">
        <f t="shared" ca="1" si="86"/>
        <v>72</v>
      </c>
      <c r="BJ6" s="8">
        <f t="shared" ca="1" si="87"/>
        <v>73</v>
      </c>
      <c r="BK6" s="8">
        <f t="shared" ca="1" si="88"/>
        <v>74</v>
      </c>
      <c r="BL6" s="8">
        <f t="shared" ca="1" si="89"/>
        <v>75</v>
      </c>
      <c r="BM6" s="8">
        <f t="shared" ca="1" si="90"/>
        <v>76</v>
      </c>
      <c r="BN6" s="8">
        <f t="shared" ca="1" si="91"/>
        <v>77</v>
      </c>
      <c r="BO6" s="8">
        <f t="shared" ca="1" si="92"/>
        <v>78</v>
      </c>
      <c r="BP6" s="8">
        <f t="shared" ca="1" si="93"/>
        <v>79</v>
      </c>
      <c r="BQ6" s="8">
        <f t="shared" ca="1" si="94"/>
        <v>80</v>
      </c>
      <c r="BR6" s="8">
        <f t="shared" ca="1" si="95"/>
        <v>81</v>
      </c>
      <c r="BS6" s="8">
        <f t="shared" ca="1" si="96"/>
        <v>82</v>
      </c>
      <c r="BT6" s="8">
        <f t="shared" ca="1" si="97"/>
        <v>83</v>
      </c>
      <c r="BU6" s="8">
        <f t="shared" ca="1" si="98"/>
        <v>84</v>
      </c>
      <c r="BV6" s="8">
        <f t="shared" ca="1" si="99"/>
        <v>85</v>
      </c>
      <c r="BW6" s="8">
        <f t="shared" ca="1" si="100"/>
        <v>86</v>
      </c>
      <c r="BX6" s="8">
        <f t="shared" ca="1" si="101"/>
        <v>87</v>
      </c>
      <c r="BY6" s="8">
        <f t="shared" ca="1" si="102"/>
        <v>88</v>
      </c>
      <c r="BZ6" s="8">
        <f t="shared" ca="1" si="103"/>
        <v>89</v>
      </c>
      <c r="CA6" s="8">
        <f t="shared" ca="1" si="104"/>
        <v>90</v>
      </c>
      <c r="CB6" s="8">
        <f t="shared" ca="1" si="105"/>
        <v>91</v>
      </c>
      <c r="CC6" s="8">
        <f t="shared" ca="1" si="106"/>
        <v>92</v>
      </c>
      <c r="CD6" s="8">
        <f t="shared" ca="1" si="107"/>
        <v>93</v>
      </c>
      <c r="CE6" s="8">
        <f t="shared" ca="1" si="108"/>
        <v>94</v>
      </c>
    </row>
    <row r="7" spans="2:83" ht="11.4" customHeight="1" x14ac:dyDescent="0.45">
      <c r="B7" s="470"/>
      <c r="C7" s="8" t="str">
        <f>IF(基本データ!C65="","",基本データ!C65)</f>
        <v/>
      </c>
      <c r="D7" s="38"/>
      <c r="E7" s="132" t="str">
        <f>基本データ!B65</f>
        <v>子３</v>
      </c>
      <c r="F7" s="39" t="str">
        <f>IF(C7="","",基本データ!F65)</f>
        <v/>
      </c>
      <c r="G7" s="8" t="str">
        <f t="shared" si="32"/>
        <v/>
      </c>
      <c r="H7" s="8" t="str">
        <f t="shared" si="33"/>
        <v/>
      </c>
      <c r="I7" s="8" t="str">
        <f t="shared" si="34"/>
        <v/>
      </c>
      <c r="J7" s="8" t="str">
        <f t="shared" si="35"/>
        <v/>
      </c>
      <c r="K7" s="8" t="str">
        <f t="shared" si="36"/>
        <v/>
      </c>
      <c r="L7" s="8" t="str">
        <f t="shared" si="37"/>
        <v/>
      </c>
      <c r="M7" s="8" t="str">
        <f t="shared" si="38"/>
        <v/>
      </c>
      <c r="N7" s="8" t="str">
        <f t="shared" si="39"/>
        <v/>
      </c>
      <c r="O7" s="8" t="str">
        <f t="shared" si="40"/>
        <v/>
      </c>
      <c r="P7" s="8" t="str">
        <f t="shared" si="41"/>
        <v/>
      </c>
      <c r="Q7" s="8" t="str">
        <f t="shared" si="42"/>
        <v/>
      </c>
      <c r="R7" s="8" t="str">
        <f t="shared" si="43"/>
        <v/>
      </c>
      <c r="S7" s="8" t="str">
        <f t="shared" si="44"/>
        <v/>
      </c>
      <c r="T7" s="8" t="str">
        <f t="shared" si="45"/>
        <v/>
      </c>
      <c r="U7" s="8" t="str">
        <f t="shared" si="46"/>
        <v/>
      </c>
      <c r="V7" s="8" t="str">
        <f t="shared" si="47"/>
        <v/>
      </c>
      <c r="W7" s="8" t="str">
        <f t="shared" si="48"/>
        <v/>
      </c>
      <c r="X7" s="8" t="str">
        <f t="shared" si="49"/>
        <v/>
      </c>
      <c r="Y7" s="8" t="str">
        <f t="shared" si="50"/>
        <v/>
      </c>
      <c r="Z7" s="8" t="str">
        <f t="shared" si="51"/>
        <v/>
      </c>
      <c r="AA7" s="8" t="str">
        <f t="shared" si="52"/>
        <v/>
      </c>
      <c r="AB7" s="8" t="str">
        <f t="shared" si="53"/>
        <v/>
      </c>
      <c r="AC7" s="8" t="str">
        <f t="shared" si="54"/>
        <v/>
      </c>
      <c r="AD7" s="8" t="str">
        <f t="shared" si="55"/>
        <v/>
      </c>
      <c r="AE7" s="8" t="str">
        <f t="shared" si="56"/>
        <v/>
      </c>
      <c r="AF7" s="8" t="str">
        <f t="shared" si="57"/>
        <v/>
      </c>
      <c r="AG7" s="8" t="str">
        <f t="shared" si="58"/>
        <v/>
      </c>
      <c r="AH7" s="8" t="str">
        <f t="shared" si="59"/>
        <v/>
      </c>
      <c r="AI7" s="8" t="str">
        <f t="shared" si="60"/>
        <v/>
      </c>
      <c r="AJ7" s="8" t="str">
        <f t="shared" si="61"/>
        <v/>
      </c>
      <c r="AK7" s="8" t="str">
        <f t="shared" si="62"/>
        <v/>
      </c>
      <c r="AL7" s="8" t="str">
        <f t="shared" si="63"/>
        <v/>
      </c>
      <c r="AM7" s="8" t="str">
        <f t="shared" si="64"/>
        <v/>
      </c>
      <c r="AN7" s="8" t="str">
        <f t="shared" si="65"/>
        <v/>
      </c>
      <c r="AO7" s="8" t="str">
        <f t="shared" si="66"/>
        <v/>
      </c>
      <c r="AP7" s="8" t="str">
        <f t="shared" si="67"/>
        <v/>
      </c>
      <c r="AQ7" s="8" t="str">
        <f t="shared" si="68"/>
        <v/>
      </c>
      <c r="AR7" s="8" t="str">
        <f t="shared" si="69"/>
        <v/>
      </c>
      <c r="AS7" s="8" t="str">
        <f t="shared" si="70"/>
        <v/>
      </c>
      <c r="AT7" s="8" t="str">
        <f t="shared" si="71"/>
        <v/>
      </c>
      <c r="AU7" s="8" t="str">
        <f t="shared" si="72"/>
        <v/>
      </c>
      <c r="AV7" s="8" t="str">
        <f t="shared" si="73"/>
        <v/>
      </c>
      <c r="AW7" s="8" t="str">
        <f t="shared" si="74"/>
        <v/>
      </c>
      <c r="AX7" s="8" t="str">
        <f t="shared" si="75"/>
        <v/>
      </c>
      <c r="AY7" s="8" t="str">
        <f t="shared" si="76"/>
        <v/>
      </c>
      <c r="AZ7" s="8" t="str">
        <f t="shared" si="77"/>
        <v/>
      </c>
      <c r="BA7" s="8" t="str">
        <f t="shared" si="78"/>
        <v/>
      </c>
      <c r="BB7" s="8" t="str">
        <f t="shared" si="79"/>
        <v/>
      </c>
      <c r="BC7" s="8" t="str">
        <f t="shared" si="80"/>
        <v/>
      </c>
      <c r="BD7" s="8" t="str">
        <f t="shared" si="81"/>
        <v/>
      </c>
      <c r="BE7" s="8" t="str">
        <f t="shared" si="82"/>
        <v/>
      </c>
      <c r="BF7" s="8" t="str">
        <f t="shared" si="83"/>
        <v/>
      </c>
      <c r="BG7" s="8" t="str">
        <f t="shared" si="84"/>
        <v/>
      </c>
      <c r="BH7" s="8" t="str">
        <f t="shared" si="85"/>
        <v/>
      </c>
      <c r="BI7" s="8" t="str">
        <f t="shared" si="86"/>
        <v/>
      </c>
      <c r="BJ7" s="8" t="str">
        <f t="shared" si="87"/>
        <v/>
      </c>
      <c r="BK7" s="8" t="str">
        <f t="shared" si="88"/>
        <v/>
      </c>
      <c r="BL7" s="8" t="str">
        <f t="shared" si="89"/>
        <v/>
      </c>
      <c r="BM7" s="8" t="str">
        <f t="shared" si="90"/>
        <v/>
      </c>
      <c r="BN7" s="8" t="str">
        <f t="shared" si="91"/>
        <v/>
      </c>
      <c r="BO7" s="8" t="str">
        <f t="shared" si="92"/>
        <v/>
      </c>
      <c r="BP7" s="8" t="str">
        <f t="shared" si="93"/>
        <v/>
      </c>
      <c r="BQ7" s="8" t="str">
        <f t="shared" si="94"/>
        <v/>
      </c>
      <c r="BR7" s="8" t="str">
        <f t="shared" si="95"/>
        <v/>
      </c>
      <c r="BS7" s="8" t="str">
        <f t="shared" si="96"/>
        <v/>
      </c>
      <c r="BT7" s="8" t="str">
        <f t="shared" si="97"/>
        <v/>
      </c>
      <c r="BU7" s="8" t="str">
        <f t="shared" si="98"/>
        <v/>
      </c>
      <c r="BV7" s="8" t="str">
        <f t="shared" si="99"/>
        <v/>
      </c>
      <c r="BW7" s="8" t="str">
        <f t="shared" si="100"/>
        <v/>
      </c>
      <c r="BX7" s="8" t="str">
        <f t="shared" si="101"/>
        <v/>
      </c>
      <c r="BY7" s="8" t="str">
        <f t="shared" si="102"/>
        <v/>
      </c>
      <c r="BZ7" s="8" t="str">
        <f t="shared" si="103"/>
        <v/>
      </c>
      <c r="CA7" s="8" t="str">
        <f t="shared" si="104"/>
        <v/>
      </c>
      <c r="CB7" s="8" t="str">
        <f t="shared" si="105"/>
        <v/>
      </c>
      <c r="CC7" s="8" t="str">
        <f t="shared" si="106"/>
        <v/>
      </c>
      <c r="CD7" s="8" t="str">
        <f t="shared" si="107"/>
        <v/>
      </c>
      <c r="CE7" s="8" t="str">
        <f t="shared" si="108"/>
        <v/>
      </c>
    </row>
    <row r="8" spans="2:83" ht="11.4" customHeight="1" x14ac:dyDescent="0.45">
      <c r="B8" s="470"/>
      <c r="C8" s="8" t="str">
        <f>IF(基本データ!C71="","",基本データ!C71)</f>
        <v/>
      </c>
      <c r="D8" s="38"/>
      <c r="E8" s="132" t="str">
        <f>基本データ!B71</f>
        <v>子４</v>
      </c>
      <c r="F8" s="39" t="str">
        <f>IF(C8="","",基本データ!F71)</f>
        <v/>
      </c>
      <c r="G8" s="8" t="str">
        <f t="shared" ref="G8:G10" si="109">IF(F8="","",F8+1)</f>
        <v/>
      </c>
      <c r="H8" s="8" t="str">
        <f t="shared" si="33"/>
        <v/>
      </c>
      <c r="I8" s="8" t="str">
        <f>IF(H8="","",H8+1)</f>
        <v/>
      </c>
      <c r="J8" s="8" t="str">
        <f t="shared" si="35"/>
        <v/>
      </c>
      <c r="K8" s="8" t="str">
        <f t="shared" si="36"/>
        <v/>
      </c>
      <c r="L8" s="8" t="str">
        <f t="shared" si="37"/>
        <v/>
      </c>
      <c r="M8" s="8" t="str">
        <f t="shared" si="38"/>
        <v/>
      </c>
      <c r="N8" s="8" t="str">
        <f t="shared" si="39"/>
        <v/>
      </c>
      <c r="O8" s="8" t="str">
        <f t="shared" si="40"/>
        <v/>
      </c>
      <c r="P8" s="8" t="str">
        <f t="shared" si="41"/>
        <v/>
      </c>
      <c r="Q8" s="8" t="str">
        <f t="shared" si="42"/>
        <v/>
      </c>
      <c r="R8" s="8" t="str">
        <f t="shared" si="43"/>
        <v/>
      </c>
      <c r="S8" s="8" t="str">
        <f t="shared" si="44"/>
        <v/>
      </c>
      <c r="T8" s="8" t="str">
        <f t="shared" si="45"/>
        <v/>
      </c>
      <c r="U8" s="8" t="str">
        <f t="shared" si="46"/>
        <v/>
      </c>
      <c r="V8" s="8" t="str">
        <f t="shared" si="47"/>
        <v/>
      </c>
      <c r="W8" s="8" t="str">
        <f t="shared" si="48"/>
        <v/>
      </c>
      <c r="X8" s="8" t="str">
        <f t="shared" si="49"/>
        <v/>
      </c>
      <c r="Y8" s="8" t="str">
        <f t="shared" si="50"/>
        <v/>
      </c>
      <c r="Z8" s="8" t="str">
        <f t="shared" si="51"/>
        <v/>
      </c>
      <c r="AA8" s="8" t="str">
        <f t="shared" si="52"/>
        <v/>
      </c>
      <c r="AB8" s="8" t="str">
        <f t="shared" si="53"/>
        <v/>
      </c>
      <c r="AC8" s="8" t="str">
        <f t="shared" si="54"/>
        <v/>
      </c>
      <c r="AD8" s="8" t="str">
        <f t="shared" si="55"/>
        <v/>
      </c>
      <c r="AE8" s="8" t="str">
        <f t="shared" si="56"/>
        <v/>
      </c>
      <c r="AF8" s="8" t="str">
        <f t="shared" si="57"/>
        <v/>
      </c>
      <c r="AG8" s="8" t="str">
        <f t="shared" si="58"/>
        <v/>
      </c>
      <c r="AH8" s="8" t="str">
        <f t="shared" si="59"/>
        <v/>
      </c>
      <c r="AI8" s="8" t="str">
        <f t="shared" si="60"/>
        <v/>
      </c>
      <c r="AJ8" s="8" t="str">
        <f t="shared" si="61"/>
        <v/>
      </c>
      <c r="AK8" s="8" t="str">
        <f t="shared" si="62"/>
        <v/>
      </c>
      <c r="AL8" s="8" t="str">
        <f t="shared" si="63"/>
        <v/>
      </c>
      <c r="AM8" s="8" t="str">
        <f t="shared" si="64"/>
        <v/>
      </c>
      <c r="AN8" s="8" t="str">
        <f t="shared" si="65"/>
        <v/>
      </c>
      <c r="AO8" s="8" t="str">
        <f t="shared" si="66"/>
        <v/>
      </c>
      <c r="AP8" s="8" t="str">
        <f t="shared" si="67"/>
        <v/>
      </c>
      <c r="AQ8" s="8" t="str">
        <f t="shared" si="68"/>
        <v/>
      </c>
      <c r="AR8" s="8" t="str">
        <f t="shared" si="69"/>
        <v/>
      </c>
      <c r="AS8" s="8" t="str">
        <f t="shared" si="70"/>
        <v/>
      </c>
      <c r="AT8" s="8" t="str">
        <f t="shared" si="71"/>
        <v/>
      </c>
      <c r="AU8" s="8" t="str">
        <f t="shared" si="72"/>
        <v/>
      </c>
      <c r="AV8" s="8" t="str">
        <f t="shared" si="73"/>
        <v/>
      </c>
      <c r="AW8" s="8" t="str">
        <f t="shared" si="74"/>
        <v/>
      </c>
      <c r="AX8" s="8" t="str">
        <f t="shared" si="75"/>
        <v/>
      </c>
      <c r="AY8" s="8" t="str">
        <f t="shared" si="76"/>
        <v/>
      </c>
      <c r="AZ8" s="8" t="str">
        <f t="shared" si="77"/>
        <v/>
      </c>
      <c r="BA8" s="8" t="str">
        <f t="shared" si="78"/>
        <v/>
      </c>
      <c r="BB8" s="8" t="str">
        <f t="shared" si="79"/>
        <v/>
      </c>
      <c r="BC8" s="8" t="str">
        <f t="shared" si="80"/>
        <v/>
      </c>
      <c r="BD8" s="8" t="str">
        <f t="shared" si="81"/>
        <v/>
      </c>
      <c r="BE8" s="8" t="str">
        <f t="shared" si="82"/>
        <v/>
      </c>
      <c r="BF8" s="8" t="str">
        <f t="shared" si="83"/>
        <v/>
      </c>
      <c r="BG8" s="8" t="str">
        <f t="shared" si="84"/>
        <v/>
      </c>
      <c r="BH8" s="8" t="str">
        <f t="shared" si="85"/>
        <v/>
      </c>
      <c r="BI8" s="8" t="str">
        <f t="shared" si="86"/>
        <v/>
      </c>
      <c r="BJ8" s="8" t="str">
        <f t="shared" si="87"/>
        <v/>
      </c>
      <c r="BK8" s="8" t="str">
        <f t="shared" si="88"/>
        <v/>
      </c>
      <c r="BL8" s="8" t="str">
        <f t="shared" si="89"/>
        <v/>
      </c>
      <c r="BM8" s="8" t="str">
        <f t="shared" si="90"/>
        <v/>
      </c>
      <c r="BN8" s="8" t="str">
        <f t="shared" si="91"/>
        <v/>
      </c>
      <c r="BO8" s="8" t="str">
        <f t="shared" si="92"/>
        <v/>
      </c>
      <c r="BP8" s="8" t="str">
        <f t="shared" si="93"/>
        <v/>
      </c>
      <c r="BQ8" s="8" t="str">
        <f t="shared" si="94"/>
        <v/>
      </c>
      <c r="BR8" s="8" t="str">
        <f t="shared" si="95"/>
        <v/>
      </c>
      <c r="BS8" s="8" t="str">
        <f t="shared" si="96"/>
        <v/>
      </c>
      <c r="BT8" s="8" t="str">
        <f t="shared" si="97"/>
        <v/>
      </c>
      <c r="BU8" s="8" t="str">
        <f t="shared" si="98"/>
        <v/>
      </c>
      <c r="BV8" s="8" t="str">
        <f t="shared" si="99"/>
        <v/>
      </c>
      <c r="BW8" s="8" t="str">
        <f t="shared" si="100"/>
        <v/>
      </c>
      <c r="BX8" s="8" t="str">
        <f t="shared" si="101"/>
        <v/>
      </c>
      <c r="BY8" s="8" t="str">
        <f t="shared" si="102"/>
        <v/>
      </c>
      <c r="BZ8" s="8" t="str">
        <f t="shared" si="103"/>
        <v/>
      </c>
      <c r="CA8" s="8" t="str">
        <f t="shared" si="104"/>
        <v/>
      </c>
      <c r="CB8" s="8" t="str">
        <f t="shared" si="105"/>
        <v/>
      </c>
      <c r="CC8" s="8" t="str">
        <f t="shared" si="106"/>
        <v/>
      </c>
      <c r="CD8" s="8" t="str">
        <f t="shared" si="107"/>
        <v/>
      </c>
      <c r="CE8" s="8" t="str">
        <f t="shared" si="108"/>
        <v/>
      </c>
    </row>
    <row r="9" spans="2:83" ht="11.4" customHeight="1" x14ac:dyDescent="0.45">
      <c r="B9" s="470"/>
      <c r="C9" s="8" t="str">
        <f>IF(基本データ!C78="","",基本データ!C78)</f>
        <v/>
      </c>
      <c r="D9" s="38"/>
      <c r="E9" s="132" t="str">
        <f>基本データ!B78</f>
        <v>父</v>
      </c>
      <c r="F9" s="39" t="str">
        <f>IF(C9="","",基本データ!F78)</f>
        <v/>
      </c>
      <c r="G9" s="8" t="str">
        <f t="shared" si="109"/>
        <v/>
      </c>
      <c r="H9" s="8" t="str">
        <f t="shared" ref="H9:N9" si="110">IF(G9="","",G9+1)</f>
        <v/>
      </c>
      <c r="I9" s="8" t="str">
        <f t="shared" si="110"/>
        <v/>
      </c>
      <c r="J9" s="8" t="str">
        <f t="shared" si="110"/>
        <v/>
      </c>
      <c r="K9" s="8" t="str">
        <f t="shared" si="110"/>
        <v/>
      </c>
      <c r="L9" s="8" t="str">
        <f>IF(K9="","",K9+1)</f>
        <v/>
      </c>
      <c r="M9" s="8" t="str">
        <f t="shared" si="110"/>
        <v/>
      </c>
      <c r="N9" s="8" t="str">
        <f t="shared" si="110"/>
        <v/>
      </c>
      <c r="O9" s="8" t="str">
        <f t="shared" si="40"/>
        <v/>
      </c>
      <c r="P9" s="8" t="str">
        <f t="shared" si="41"/>
        <v/>
      </c>
      <c r="Q9" s="8" t="str">
        <f t="shared" si="42"/>
        <v/>
      </c>
      <c r="R9" s="8" t="str">
        <f t="shared" si="43"/>
        <v/>
      </c>
      <c r="S9" s="8" t="str">
        <f t="shared" si="44"/>
        <v/>
      </c>
      <c r="T9" s="8" t="str">
        <f t="shared" si="45"/>
        <v/>
      </c>
      <c r="U9" s="8" t="str">
        <f t="shared" si="46"/>
        <v/>
      </c>
      <c r="V9" s="8" t="str">
        <f t="shared" si="47"/>
        <v/>
      </c>
      <c r="W9" s="8" t="str">
        <f t="shared" si="48"/>
        <v/>
      </c>
      <c r="X9" s="8" t="str">
        <f t="shared" si="49"/>
        <v/>
      </c>
      <c r="Y9" s="8" t="str">
        <f t="shared" si="50"/>
        <v/>
      </c>
      <c r="Z9" s="8" t="str">
        <f t="shared" si="51"/>
        <v/>
      </c>
      <c r="AA9" s="8" t="str">
        <f t="shared" si="52"/>
        <v/>
      </c>
      <c r="AB9" s="8" t="str">
        <f t="shared" si="53"/>
        <v/>
      </c>
      <c r="AC9" s="8" t="str">
        <f t="shared" si="54"/>
        <v/>
      </c>
      <c r="AD9" s="8" t="str">
        <f t="shared" si="55"/>
        <v/>
      </c>
      <c r="AE9" s="8" t="str">
        <f t="shared" si="56"/>
        <v/>
      </c>
      <c r="AF9" s="8" t="str">
        <f t="shared" si="57"/>
        <v/>
      </c>
      <c r="AG9" s="8" t="str">
        <f t="shared" si="58"/>
        <v/>
      </c>
      <c r="AH9" s="8" t="str">
        <f t="shared" si="59"/>
        <v/>
      </c>
      <c r="AI9" s="8" t="str">
        <f t="shared" si="60"/>
        <v/>
      </c>
      <c r="AJ9" s="8" t="str">
        <f t="shared" si="61"/>
        <v/>
      </c>
      <c r="AK9" s="8" t="str">
        <f t="shared" si="62"/>
        <v/>
      </c>
      <c r="AL9" s="8" t="str">
        <f t="shared" si="63"/>
        <v/>
      </c>
      <c r="AM9" s="8" t="str">
        <f t="shared" si="64"/>
        <v/>
      </c>
      <c r="AN9" s="8" t="str">
        <f t="shared" si="65"/>
        <v/>
      </c>
      <c r="AO9" s="8" t="str">
        <f t="shared" si="66"/>
        <v/>
      </c>
      <c r="AP9" s="8" t="str">
        <f t="shared" si="67"/>
        <v/>
      </c>
      <c r="AQ9" s="8" t="str">
        <f t="shared" si="68"/>
        <v/>
      </c>
      <c r="AR9" s="8" t="str">
        <f t="shared" si="69"/>
        <v/>
      </c>
      <c r="AS9" s="8" t="str">
        <f t="shared" si="70"/>
        <v/>
      </c>
      <c r="AT9" s="8" t="str">
        <f t="shared" si="71"/>
        <v/>
      </c>
      <c r="AU9" s="8" t="str">
        <f t="shared" si="72"/>
        <v/>
      </c>
      <c r="AV9" s="8" t="str">
        <f t="shared" si="73"/>
        <v/>
      </c>
      <c r="AW9" s="8" t="str">
        <f t="shared" si="74"/>
        <v/>
      </c>
      <c r="AX9" s="8" t="str">
        <f t="shared" si="75"/>
        <v/>
      </c>
      <c r="AY9" s="8" t="str">
        <f t="shared" si="76"/>
        <v/>
      </c>
      <c r="AZ9" s="8" t="str">
        <f t="shared" si="77"/>
        <v/>
      </c>
      <c r="BA9" s="8" t="str">
        <f t="shared" si="78"/>
        <v/>
      </c>
      <c r="BB9" s="8" t="str">
        <f t="shared" si="79"/>
        <v/>
      </c>
      <c r="BC9" s="8" t="str">
        <f t="shared" si="80"/>
        <v/>
      </c>
      <c r="BD9" s="8" t="str">
        <f t="shared" si="81"/>
        <v/>
      </c>
      <c r="BE9" s="8" t="str">
        <f t="shared" si="82"/>
        <v/>
      </c>
      <c r="BF9" s="8" t="str">
        <f t="shared" si="83"/>
        <v/>
      </c>
      <c r="BG9" s="8" t="str">
        <f t="shared" si="84"/>
        <v/>
      </c>
      <c r="BH9" s="8" t="str">
        <f t="shared" si="85"/>
        <v/>
      </c>
      <c r="BI9" s="8" t="str">
        <f t="shared" si="86"/>
        <v/>
      </c>
      <c r="BJ9" s="8" t="str">
        <f t="shared" si="87"/>
        <v/>
      </c>
      <c r="BK9" s="8" t="str">
        <f t="shared" si="88"/>
        <v/>
      </c>
      <c r="BL9" s="8" t="str">
        <f t="shared" si="89"/>
        <v/>
      </c>
      <c r="BM9" s="8" t="str">
        <f t="shared" si="90"/>
        <v/>
      </c>
      <c r="BN9" s="8" t="str">
        <f t="shared" si="91"/>
        <v/>
      </c>
      <c r="BO9" s="8" t="str">
        <f t="shared" si="92"/>
        <v/>
      </c>
      <c r="BP9" s="8" t="str">
        <f t="shared" si="93"/>
        <v/>
      </c>
      <c r="BQ9" s="8" t="str">
        <f t="shared" si="94"/>
        <v/>
      </c>
      <c r="BR9" s="8" t="str">
        <f t="shared" si="95"/>
        <v/>
      </c>
      <c r="BS9" s="8" t="str">
        <f t="shared" si="96"/>
        <v/>
      </c>
      <c r="BT9" s="8" t="str">
        <f t="shared" si="97"/>
        <v/>
      </c>
      <c r="BU9" s="8" t="str">
        <f t="shared" si="98"/>
        <v/>
      </c>
      <c r="BV9" s="8" t="str">
        <f t="shared" si="99"/>
        <v/>
      </c>
      <c r="BW9" s="8" t="str">
        <f t="shared" si="100"/>
        <v/>
      </c>
      <c r="BX9" s="8" t="str">
        <f t="shared" si="101"/>
        <v/>
      </c>
      <c r="BY9" s="8" t="str">
        <f t="shared" si="102"/>
        <v/>
      </c>
      <c r="BZ9" s="8" t="str">
        <f t="shared" si="103"/>
        <v/>
      </c>
      <c r="CA9" s="8" t="str">
        <f t="shared" si="104"/>
        <v/>
      </c>
      <c r="CB9" s="8" t="str">
        <f t="shared" si="105"/>
        <v/>
      </c>
      <c r="CC9" s="8" t="str">
        <f t="shared" si="106"/>
        <v/>
      </c>
      <c r="CD9" s="8" t="str">
        <f t="shared" si="107"/>
        <v/>
      </c>
      <c r="CE9" s="8" t="str">
        <f t="shared" si="108"/>
        <v/>
      </c>
    </row>
    <row r="10" spans="2:83" ht="11.4" customHeight="1" x14ac:dyDescent="0.45">
      <c r="B10" s="472"/>
      <c r="C10" s="8" t="str">
        <f>IF(基本データ!C84="","",基本データ!C84)</f>
        <v/>
      </c>
      <c r="D10" s="27"/>
      <c r="E10" s="133" t="str">
        <f>基本データ!B84</f>
        <v>母</v>
      </c>
      <c r="F10" s="196" t="str">
        <f>IF(C10="","",基本データ!F84)</f>
        <v/>
      </c>
      <c r="G10" s="16" t="str">
        <f t="shared" si="109"/>
        <v/>
      </c>
      <c r="H10" s="16" t="str">
        <f t="shared" ref="H10:N10" si="111">IF(G10="","",G10+1)</f>
        <v/>
      </c>
      <c r="I10" s="16" t="str">
        <f t="shared" si="111"/>
        <v/>
      </c>
      <c r="J10" s="16" t="str">
        <f t="shared" si="111"/>
        <v/>
      </c>
      <c r="K10" s="16" t="str">
        <f t="shared" si="111"/>
        <v/>
      </c>
      <c r="L10" s="16" t="str">
        <f t="shared" si="111"/>
        <v/>
      </c>
      <c r="M10" s="16" t="str">
        <f t="shared" si="111"/>
        <v/>
      </c>
      <c r="N10" s="16" t="str">
        <f t="shared" si="111"/>
        <v/>
      </c>
      <c r="O10" s="16" t="str">
        <f t="shared" si="40"/>
        <v/>
      </c>
      <c r="P10" s="16" t="str">
        <f t="shared" si="41"/>
        <v/>
      </c>
      <c r="Q10" s="16" t="str">
        <f t="shared" si="42"/>
        <v/>
      </c>
      <c r="R10" s="16" t="str">
        <f t="shared" si="43"/>
        <v/>
      </c>
      <c r="S10" s="16" t="str">
        <f t="shared" si="44"/>
        <v/>
      </c>
      <c r="T10" s="16" t="str">
        <f t="shared" si="45"/>
        <v/>
      </c>
      <c r="U10" s="16" t="str">
        <f t="shared" si="46"/>
        <v/>
      </c>
      <c r="V10" s="16" t="str">
        <f t="shared" si="47"/>
        <v/>
      </c>
      <c r="W10" s="16" t="str">
        <f t="shared" si="48"/>
        <v/>
      </c>
      <c r="X10" s="16" t="str">
        <f t="shared" si="49"/>
        <v/>
      </c>
      <c r="Y10" s="16" t="str">
        <f t="shared" si="50"/>
        <v/>
      </c>
      <c r="Z10" s="16" t="str">
        <f t="shared" si="51"/>
        <v/>
      </c>
      <c r="AA10" s="16" t="str">
        <f t="shared" si="52"/>
        <v/>
      </c>
      <c r="AB10" s="16" t="str">
        <f t="shared" si="53"/>
        <v/>
      </c>
      <c r="AC10" s="16" t="str">
        <f t="shared" si="54"/>
        <v/>
      </c>
      <c r="AD10" s="16" t="str">
        <f t="shared" si="55"/>
        <v/>
      </c>
      <c r="AE10" s="16" t="str">
        <f t="shared" si="56"/>
        <v/>
      </c>
      <c r="AF10" s="16" t="str">
        <f t="shared" si="57"/>
        <v/>
      </c>
      <c r="AG10" s="16" t="str">
        <f t="shared" si="58"/>
        <v/>
      </c>
      <c r="AH10" s="16" t="str">
        <f t="shared" si="59"/>
        <v/>
      </c>
      <c r="AI10" s="16" t="str">
        <f t="shared" si="60"/>
        <v/>
      </c>
      <c r="AJ10" s="16" t="str">
        <f t="shared" si="61"/>
        <v/>
      </c>
      <c r="AK10" s="16" t="str">
        <f t="shared" si="62"/>
        <v/>
      </c>
      <c r="AL10" s="16" t="str">
        <f t="shared" si="63"/>
        <v/>
      </c>
      <c r="AM10" s="16" t="str">
        <f t="shared" si="64"/>
        <v/>
      </c>
      <c r="AN10" s="16" t="str">
        <f t="shared" si="65"/>
        <v/>
      </c>
      <c r="AO10" s="16" t="str">
        <f t="shared" si="66"/>
        <v/>
      </c>
      <c r="AP10" s="16" t="str">
        <f t="shared" si="67"/>
        <v/>
      </c>
      <c r="AQ10" s="16" t="str">
        <f t="shared" si="68"/>
        <v/>
      </c>
      <c r="AR10" s="16" t="str">
        <f t="shared" si="69"/>
        <v/>
      </c>
      <c r="AS10" s="16" t="str">
        <f t="shared" si="70"/>
        <v/>
      </c>
      <c r="AT10" s="16" t="str">
        <f t="shared" si="71"/>
        <v/>
      </c>
      <c r="AU10" s="16" t="str">
        <f t="shared" si="72"/>
        <v/>
      </c>
      <c r="AV10" s="16" t="str">
        <f t="shared" si="73"/>
        <v/>
      </c>
      <c r="AW10" s="16" t="str">
        <f t="shared" si="74"/>
        <v/>
      </c>
      <c r="AX10" s="16" t="str">
        <f t="shared" si="75"/>
        <v/>
      </c>
      <c r="AY10" s="16" t="str">
        <f t="shared" si="76"/>
        <v/>
      </c>
      <c r="AZ10" s="16" t="str">
        <f t="shared" si="77"/>
        <v/>
      </c>
      <c r="BA10" s="16" t="str">
        <f t="shared" si="78"/>
        <v/>
      </c>
      <c r="BB10" s="16" t="str">
        <f t="shared" si="79"/>
        <v/>
      </c>
      <c r="BC10" s="16" t="str">
        <f t="shared" si="80"/>
        <v/>
      </c>
      <c r="BD10" s="16" t="str">
        <f t="shared" si="81"/>
        <v/>
      </c>
      <c r="BE10" s="16" t="str">
        <f t="shared" si="82"/>
        <v/>
      </c>
      <c r="BF10" s="16" t="str">
        <f t="shared" si="83"/>
        <v/>
      </c>
      <c r="BG10" s="16" t="str">
        <f t="shared" si="84"/>
        <v/>
      </c>
      <c r="BH10" s="16" t="str">
        <f t="shared" si="85"/>
        <v/>
      </c>
      <c r="BI10" s="16" t="str">
        <f t="shared" si="86"/>
        <v/>
      </c>
      <c r="BJ10" s="16" t="str">
        <f t="shared" si="87"/>
        <v/>
      </c>
      <c r="BK10" s="16" t="str">
        <f t="shared" si="88"/>
        <v/>
      </c>
      <c r="BL10" s="16" t="str">
        <f t="shared" si="89"/>
        <v/>
      </c>
      <c r="BM10" s="16" t="str">
        <f t="shared" si="90"/>
        <v/>
      </c>
      <c r="BN10" s="16" t="str">
        <f t="shared" si="91"/>
        <v/>
      </c>
      <c r="BO10" s="16" t="str">
        <f t="shared" si="92"/>
        <v/>
      </c>
      <c r="BP10" s="16" t="str">
        <f t="shared" si="93"/>
        <v/>
      </c>
      <c r="BQ10" s="16" t="str">
        <f t="shared" si="94"/>
        <v/>
      </c>
      <c r="BR10" s="16" t="str">
        <f t="shared" si="95"/>
        <v/>
      </c>
      <c r="BS10" s="16" t="str">
        <f t="shared" si="96"/>
        <v/>
      </c>
      <c r="BT10" s="16" t="str">
        <f t="shared" si="97"/>
        <v/>
      </c>
      <c r="BU10" s="16" t="str">
        <f t="shared" si="98"/>
        <v/>
      </c>
      <c r="BV10" s="16" t="str">
        <f t="shared" si="99"/>
        <v/>
      </c>
      <c r="BW10" s="16" t="str">
        <f t="shared" si="100"/>
        <v/>
      </c>
      <c r="BX10" s="16" t="str">
        <f t="shared" si="101"/>
        <v/>
      </c>
      <c r="BY10" s="16" t="str">
        <f t="shared" si="102"/>
        <v/>
      </c>
      <c r="BZ10" s="16" t="str">
        <f t="shared" si="103"/>
        <v/>
      </c>
      <c r="CA10" s="16" t="str">
        <f t="shared" si="104"/>
        <v/>
      </c>
      <c r="CB10" s="16" t="str">
        <f t="shared" si="105"/>
        <v/>
      </c>
      <c r="CC10" s="16" t="str">
        <f t="shared" si="106"/>
        <v/>
      </c>
      <c r="CD10" s="16" t="str">
        <f t="shared" si="107"/>
        <v/>
      </c>
      <c r="CE10" s="16" t="str">
        <f t="shared" si="108"/>
        <v/>
      </c>
    </row>
    <row r="11" spans="2:83" ht="11.4" customHeight="1" x14ac:dyDescent="0.45">
      <c r="B11" s="468" t="s">
        <v>232</v>
      </c>
      <c r="C11" s="195" t="s">
        <v>109</v>
      </c>
      <c r="D11" s="28"/>
      <c r="E11" s="454" t="str">
        <f>E3</f>
        <v>本人</v>
      </c>
      <c r="F11" s="185">
        <f>基本データ!D14/10000</f>
        <v>600</v>
      </c>
      <c r="G11" s="186">
        <f ca="1">IF(G3&gt;=70,基本データ!$K$8/10000,IF(G3&gt;=65,基本データ!$J$8/10000,IF(G3&gt;=60,基本データ!$I$8/10000,IF(G3&gt;=50,基本データ!$H$8/10000,F11))))</f>
        <v>600</v>
      </c>
      <c r="H11" s="186">
        <f ca="1">IF(H3&gt;=70,基本データ!$K$8/10000,IF(H3&gt;=65,基本データ!$J$8/10000,IF(H3&gt;=60,基本データ!$I$8/10000,IF(H3&gt;=50,基本データ!$H$8/10000,G11))))</f>
        <v>600</v>
      </c>
      <c r="I11" s="186">
        <f ca="1">IF(I3&gt;=70,基本データ!$K$8/10000,IF(I3&gt;=65,基本データ!$J$8/10000,IF(I3&gt;=60,基本データ!$I$8/10000,IF(I3&gt;=50,基本データ!$H$8/10000,H11))))</f>
        <v>600</v>
      </c>
      <c r="J11" s="186">
        <f ca="1">IF(J3&gt;=70,基本データ!$K$8/10000,IF(J3&gt;=65,基本データ!$J$8/10000,IF(J3&gt;=60,基本データ!$I$8/10000,IF(J3&gt;=50,基本データ!$H$8/10000,I11))))</f>
        <v>600</v>
      </c>
      <c r="K11" s="186">
        <f ca="1">IF(K3&gt;=70,基本データ!$K$8/10000,IF(K3&gt;=65,基本データ!$J$8/10000,IF(K3&gt;=60,基本データ!$I$8/10000,IF(K3&gt;=50,基本データ!$H$8/10000,J11))))</f>
        <v>600</v>
      </c>
      <c r="L11" s="186">
        <f ca="1">IF(L3&gt;=70,基本データ!$K$8/10000,IF(L3&gt;=65,基本データ!$J$8/10000,IF(L3&gt;=60,基本データ!$I$8/10000,IF(L3&gt;=50,基本データ!$H$8/10000,K11))))</f>
        <v>600</v>
      </c>
      <c r="M11" s="186">
        <f ca="1">IF(M3&gt;=70,基本データ!$K$8/10000,IF(M3&gt;=65,基本データ!$J$8/10000,IF(M3&gt;=60,基本データ!$I$8/10000,IF(M3&gt;=50,基本データ!$H$8/10000,L11))))</f>
        <v>600</v>
      </c>
      <c r="N11" s="186">
        <f ca="1">IF(N3&gt;=70,基本データ!$K$8/10000,IF(N3&gt;=65,基本データ!$J$8/10000,IF(N3&gt;=60,基本データ!$I$8/10000,IF(N3&gt;=50,基本データ!$H$8/10000,M11))))</f>
        <v>300</v>
      </c>
      <c r="O11" s="186">
        <f ca="1">IF(O3&gt;=70,基本データ!$K$8/10000,IF(O3&gt;=65,基本データ!$J$8/10000,IF(O3&gt;=60,基本データ!$I$8/10000,IF(O3&gt;=50,基本データ!$H$8/10000,N11))))</f>
        <v>300</v>
      </c>
      <c r="P11" s="186">
        <f ca="1">IF(P3&gt;=70,基本データ!$K$8/10000,IF(P3&gt;=65,基本データ!$J$8/10000,IF(P3&gt;=60,基本データ!$I$8/10000,IF(P3&gt;=50,基本データ!$H$8/10000,O11))))</f>
        <v>300</v>
      </c>
      <c r="Q11" s="186">
        <f ca="1">IF(Q3&gt;=70,基本データ!$K$8/10000,IF(Q3&gt;=65,基本データ!$J$8/10000,IF(Q3&gt;=60,基本データ!$I$8/10000,IF(Q3&gt;=50,基本データ!$H$8/10000,P11))))</f>
        <v>300</v>
      </c>
      <c r="R11" s="186">
        <f ca="1">IF(R3&gt;=70,基本データ!$K$8/10000,IF(R3&gt;=65,基本データ!$J$8/10000,IF(R3&gt;=60,基本データ!$I$8/10000,IF(R3&gt;=50,基本データ!$H$8/10000,Q11))))</f>
        <v>300</v>
      </c>
      <c r="S11" s="186">
        <f ca="1">IF(S3&gt;=70,基本データ!$K$8/10000,IF(S3&gt;=65,基本データ!$J$8/10000,IF(S3&gt;=60,基本データ!$I$8/10000,IF(S3&gt;=50,基本データ!$H$8/10000,R11))))</f>
        <v>0</v>
      </c>
      <c r="T11" s="186">
        <f ca="1">IF(T3&gt;=70,基本データ!$K$8/10000,IF(T3&gt;=65,基本データ!$J$8/10000,IF(T3&gt;=60,基本データ!$I$8/10000,IF(T3&gt;=50,基本データ!$H$8/10000,S11))))</f>
        <v>0</v>
      </c>
      <c r="U11" s="186">
        <f ca="1">IF(U3&gt;=70,基本データ!$K$8/10000,IF(U3&gt;=65,基本データ!$J$8/10000,IF(U3&gt;=60,基本データ!$I$8/10000,IF(U3&gt;=50,基本データ!$H$8/10000,T11))))</f>
        <v>0</v>
      </c>
      <c r="V11" s="186">
        <f ca="1">IF(V3&gt;=70,基本データ!$K$8/10000,IF(V3&gt;=65,基本データ!$J$8/10000,IF(V3&gt;=60,基本データ!$I$8/10000,IF(V3&gt;=50,基本データ!$H$8/10000,U11))))</f>
        <v>0</v>
      </c>
      <c r="W11" s="186">
        <f ca="1">IF(W3&gt;=70,基本データ!$K$8/10000,IF(W3&gt;=65,基本データ!$J$8/10000,IF(W3&gt;=60,基本データ!$I$8/10000,IF(W3&gt;=50,基本データ!$H$8/10000,V11))))</f>
        <v>0</v>
      </c>
      <c r="X11" s="186">
        <f ca="1">IF(X3&gt;=70,基本データ!$K$8/10000,IF(X3&gt;=65,基本データ!$J$8/10000,IF(X3&gt;=60,基本データ!$I$8/10000,IF(X3&gt;=50,基本データ!$H$8/10000,W11))))</f>
        <v>0</v>
      </c>
      <c r="Y11" s="186">
        <f ca="1">IF(Y3&gt;=70,基本データ!$K$8/10000,IF(Y3&gt;=65,基本データ!$J$8/10000,IF(Y3&gt;=60,基本データ!$I$8/10000,IF(Y3&gt;=50,基本データ!$H$8/10000,X11))))</f>
        <v>0</v>
      </c>
      <c r="Z11" s="186">
        <f ca="1">IF(Z3&gt;=70,基本データ!$K$8/10000,IF(Z3&gt;=65,基本データ!$J$8/10000,IF(Z3&gt;=60,基本データ!$I$8/10000,IF(Z3&gt;=50,基本データ!$H$8/10000,Y11))))</f>
        <v>0</v>
      </c>
      <c r="AA11" s="186">
        <f ca="1">IF(AA3&gt;=70,基本データ!$K$8/10000,IF(AA3&gt;=65,基本データ!$J$8/10000,IF(AA3&gt;=60,基本データ!$I$8/10000,IF(AA3&gt;=50,基本データ!$H$8/10000,Z11))))</f>
        <v>0</v>
      </c>
      <c r="AB11" s="186">
        <f ca="1">IF(AB3&gt;=70,基本データ!$K$8/10000,IF(AB3&gt;=65,基本データ!$J$8/10000,IF(AB3&gt;=60,基本データ!$I$8/10000,IF(AB3&gt;=50,基本データ!$H$8/10000,AA11))))</f>
        <v>0</v>
      </c>
      <c r="AC11" s="186">
        <f ca="1">IF(AC3&gt;=70,基本データ!$K$8/10000,IF(AC3&gt;=65,基本データ!$J$8/10000,IF(AC3&gt;=60,基本データ!$I$8/10000,IF(AC3&gt;=50,基本データ!$H$8/10000,AB11))))</f>
        <v>0</v>
      </c>
      <c r="AD11" s="186">
        <f ca="1">IF(AD3&gt;=70,基本データ!$K$8/10000,IF(AD3&gt;=65,基本データ!$J$8/10000,IF(AD3&gt;=60,基本データ!$I$8/10000,IF(AD3&gt;=50,基本データ!$H$8/10000,AC11))))</f>
        <v>0</v>
      </c>
      <c r="AE11" s="186">
        <f ca="1">IF(AE3&gt;=70,基本データ!$K$8/10000,IF(AE3&gt;=65,基本データ!$J$8/10000,IF(AE3&gt;=60,基本データ!$I$8/10000,IF(AE3&gt;=50,基本データ!$H$8/10000,AD11))))</f>
        <v>0</v>
      </c>
      <c r="AF11" s="186">
        <f ca="1">IF(AF3&gt;=70,基本データ!$K$8/10000,IF(AF3&gt;=65,基本データ!$J$8/10000,IF(AF3&gt;=60,基本データ!$I$8/10000,IF(AF3&gt;=50,基本データ!$H$8/10000,AE11))))</f>
        <v>0</v>
      </c>
      <c r="AG11" s="186">
        <f ca="1">IF(AG3&gt;=70,基本データ!$K$8/10000,IF(AG3&gt;=65,基本データ!$J$8/10000,IF(AG3&gt;=60,基本データ!$I$8/10000,IF(AG3&gt;=50,基本データ!$H$8/10000,AF11))))</f>
        <v>0</v>
      </c>
      <c r="AH11" s="186">
        <f ca="1">IF(AH3&gt;=70,基本データ!$K$8/10000,IF(AH3&gt;=65,基本データ!$J$8/10000,IF(AH3&gt;=60,基本データ!$I$8/10000,IF(AH3&gt;=50,基本データ!$H$8/10000,AG11))))</f>
        <v>0</v>
      </c>
      <c r="AI11" s="186">
        <f ca="1">IF(AI3&gt;=70,基本データ!$K$8/10000,IF(AI3&gt;=65,基本データ!$J$8/10000,IF(AI3&gt;=60,基本データ!$I$8/10000,IF(AI3&gt;=50,基本データ!$H$8/10000,AH11))))</f>
        <v>0</v>
      </c>
      <c r="AJ11" s="186">
        <f ca="1">IF(AJ3&gt;=70,基本データ!$K$8/10000,IF(AJ3&gt;=65,基本データ!$J$8/10000,IF(AJ3&gt;=60,基本データ!$I$8/10000,IF(AJ3&gt;=50,基本データ!$H$8/10000,AI11))))</f>
        <v>0</v>
      </c>
      <c r="AK11" s="186">
        <f ca="1">IF(AK3&gt;=70,基本データ!$K$8/10000,IF(AK3&gt;=65,基本データ!$J$8/10000,IF(AK3&gt;=60,基本データ!$I$8/10000,IF(AK3&gt;=50,基本データ!$H$8/10000,AJ11))))</f>
        <v>0</v>
      </c>
      <c r="AL11" s="186">
        <f ca="1">IF(AL3&gt;=70,基本データ!$K$8/10000,IF(AL3&gt;=65,基本データ!$J$8/10000,IF(AL3&gt;=60,基本データ!$I$8/10000,IF(AL3&gt;=50,基本データ!$H$8/10000,AK11))))</f>
        <v>0</v>
      </c>
      <c r="AM11" s="186">
        <f ca="1">IF(AM3&gt;=70,基本データ!$K$8/10000,IF(AM3&gt;=65,基本データ!$J$8/10000,IF(AM3&gt;=60,基本データ!$I$8/10000,IF(AM3&gt;=50,基本データ!$H$8/10000,AL11))))</f>
        <v>0</v>
      </c>
      <c r="AN11" s="186">
        <f ca="1">IF(AN3&gt;=70,基本データ!$K$8/10000,IF(AN3&gt;=65,基本データ!$J$8/10000,IF(AN3&gt;=60,基本データ!$I$8/10000,IF(AN3&gt;=50,基本データ!$H$8/10000,AM11))))</f>
        <v>0</v>
      </c>
      <c r="AO11" s="186">
        <f ca="1">IF(AO3&gt;=70,基本データ!$K$8/10000,IF(AO3&gt;=65,基本データ!$J$8/10000,IF(AO3&gt;=60,基本データ!$I$8/10000,IF(AO3&gt;=50,基本データ!$H$8/10000,AN11))))</f>
        <v>0</v>
      </c>
      <c r="AP11" s="186">
        <f ca="1">IF(AP3&gt;=70,基本データ!$K$8/10000,IF(AP3&gt;=65,基本データ!$J$8/10000,IF(AP3&gt;=60,基本データ!$I$8/10000,IF(AP3&gt;=50,基本データ!$H$8/10000,AO11))))</f>
        <v>0</v>
      </c>
      <c r="AQ11" s="186">
        <f ca="1">IF(AQ3&gt;=70,基本データ!$K$8/10000,IF(AQ3&gt;=65,基本データ!$J$8/10000,IF(AQ3&gt;=60,基本データ!$I$8/10000,IF(AQ3&gt;=50,基本データ!$H$8/10000,AP11))))</f>
        <v>0</v>
      </c>
      <c r="AR11" s="186">
        <f ca="1">IF(AR3&gt;=70,基本データ!$K$8/10000,IF(AR3&gt;=65,基本データ!$J$8/10000,IF(AR3&gt;=60,基本データ!$I$8/10000,IF(AR3&gt;=50,基本データ!$H$8/10000,AQ11))))</f>
        <v>0</v>
      </c>
      <c r="AS11" s="186">
        <f ca="1">IF(AS3&gt;=70,基本データ!$K$8/10000,IF(AS3&gt;=65,基本データ!$J$8/10000,IF(AS3&gt;=60,基本データ!$I$8/10000,IF(AS3&gt;=50,基本データ!$H$8/10000,AR11))))</f>
        <v>0</v>
      </c>
      <c r="AT11" s="186">
        <f ca="1">IF(AT3&gt;=70,基本データ!$K$8/10000,IF(AT3&gt;=65,基本データ!$J$8/10000,IF(AT3&gt;=60,基本データ!$I$8/10000,IF(AT3&gt;=50,基本データ!$H$8/10000,AS11))))</f>
        <v>0</v>
      </c>
      <c r="AU11" s="186">
        <f ca="1">IF(AU3&gt;=70,基本データ!$K$8/10000,IF(AU3&gt;=65,基本データ!$J$8/10000,IF(AU3&gt;=60,基本データ!$I$8/10000,IF(AU3&gt;=50,基本データ!$H$8/10000,AT11))))</f>
        <v>0</v>
      </c>
      <c r="AV11" s="186">
        <f ca="1">IF(AV3&gt;=70,基本データ!$K$8/10000,IF(AV3&gt;=65,基本データ!$J$8/10000,IF(AV3&gt;=60,基本データ!$I$8/10000,IF(AV3&gt;=50,基本データ!$H$8/10000,AU11))))</f>
        <v>0</v>
      </c>
      <c r="AW11" s="186">
        <f ca="1">IF(AW3&gt;=70,基本データ!$K$8/10000,IF(AW3&gt;=65,基本データ!$J$8/10000,IF(AW3&gt;=60,基本データ!$I$8/10000,IF(AW3&gt;=50,基本データ!$H$8/10000,AV11))))</f>
        <v>0</v>
      </c>
      <c r="AX11" s="186">
        <f ca="1">IF(AX3&gt;=70,基本データ!$K$8/10000,IF(AX3&gt;=65,基本データ!$J$8/10000,IF(AX3&gt;=60,基本データ!$I$8/10000,IF(AX3&gt;=50,基本データ!$H$8/10000,AW11))))</f>
        <v>0</v>
      </c>
      <c r="AY11" s="186">
        <f ca="1">IF(AY3&gt;=70,基本データ!$K$8/10000,IF(AY3&gt;=65,基本データ!$J$8/10000,IF(AY3&gt;=60,基本データ!$I$8/10000,IF(AY3&gt;=50,基本データ!$H$8/10000,AX11))))</f>
        <v>0</v>
      </c>
      <c r="AZ11" s="186">
        <f ca="1">IF(AZ3&gt;=70,基本データ!$K$8/10000,IF(AZ3&gt;=65,基本データ!$J$8/10000,IF(AZ3&gt;=60,基本データ!$I$8/10000,IF(AZ3&gt;=50,基本データ!$H$8/10000,AY11))))</f>
        <v>0</v>
      </c>
      <c r="BA11" s="186">
        <f ca="1">IF(BA3&gt;=70,基本データ!$K$8/10000,IF(BA3&gt;=65,基本データ!$J$8/10000,IF(BA3&gt;=60,基本データ!$I$8/10000,IF(BA3&gt;=50,基本データ!$H$8/10000,AZ11))))</f>
        <v>0</v>
      </c>
      <c r="BB11" s="186">
        <f ca="1">IF(BB3&gt;=70,基本データ!$K$8/10000,IF(BB3&gt;=65,基本データ!$J$8/10000,IF(BB3&gt;=60,基本データ!$I$8/10000,IF(BB3&gt;=50,基本データ!$H$8/10000,BA11))))</f>
        <v>0</v>
      </c>
      <c r="BC11" s="186">
        <f ca="1">IF(BC3&gt;=70,基本データ!$K$8/10000,IF(BC3&gt;=65,基本データ!$J$8/10000,IF(BC3&gt;=60,基本データ!$I$8/10000,IF(BC3&gt;=50,基本データ!$H$8/10000,BB11))))</f>
        <v>0</v>
      </c>
      <c r="BD11" s="186">
        <f ca="1">IF(BD3&gt;=70,基本データ!$K$8/10000,IF(BD3&gt;=65,基本データ!$J$8/10000,IF(BD3&gt;=60,基本データ!$I$8/10000,IF(BD3&gt;=50,基本データ!$H$8/10000,BC11))))</f>
        <v>0</v>
      </c>
      <c r="BE11" s="186">
        <f ca="1">IF(BE3&gt;=70,基本データ!$K$8/10000,IF(BE3&gt;=65,基本データ!$J$8/10000,IF(BE3&gt;=60,基本データ!$I$8/10000,IF(BE3&gt;=50,基本データ!$H$8/10000,BD11))))</f>
        <v>0</v>
      </c>
      <c r="BF11" s="186">
        <f ca="1">IF(BF3&gt;=70,基本データ!$K$8/10000,IF(BF3&gt;=65,基本データ!$J$8/10000,IF(BF3&gt;=60,基本データ!$I$8/10000,IF(BF3&gt;=50,基本データ!$H$8/10000,BE11))))</f>
        <v>0</v>
      </c>
      <c r="BG11" s="186">
        <f ca="1">IF(BG3&gt;=70,基本データ!$K$8/10000,IF(BG3&gt;=65,基本データ!$J$8/10000,IF(BG3&gt;=60,基本データ!$I$8/10000,IF(BG3&gt;=50,基本データ!$H$8/10000,BF11))))</f>
        <v>0</v>
      </c>
      <c r="BH11" s="186">
        <f ca="1">IF(BH3&gt;=70,基本データ!$K$8/10000,IF(BH3&gt;=65,基本データ!$J$8/10000,IF(BH3&gt;=60,基本データ!$I$8/10000,IF(BH3&gt;=50,基本データ!$H$8/10000,BG11))))</f>
        <v>0</v>
      </c>
      <c r="BI11" s="186">
        <f ca="1">IF(BI3&gt;=70,基本データ!$K$8/10000,IF(BI3&gt;=65,基本データ!$J$8/10000,IF(BI3&gt;=60,基本データ!$I$8/10000,IF(BI3&gt;=50,基本データ!$H$8/10000,BH11))))</f>
        <v>0</v>
      </c>
      <c r="BJ11" s="186">
        <f ca="1">IF(BJ3&gt;=70,基本データ!$K$8/10000,IF(BJ3&gt;=65,基本データ!$J$8/10000,IF(BJ3&gt;=60,基本データ!$I$8/10000,IF(BJ3&gt;=50,基本データ!$H$8/10000,BI11))))</f>
        <v>0</v>
      </c>
      <c r="BK11" s="186">
        <f ca="1">IF(BK3&gt;=70,基本データ!$K$8/10000,IF(BK3&gt;=65,基本データ!$J$8/10000,IF(BK3&gt;=60,基本データ!$I$8/10000,IF(BK3&gt;=50,基本データ!$H$8/10000,BJ11))))</f>
        <v>0</v>
      </c>
      <c r="BL11" s="186">
        <f ca="1">IF(BL3&gt;=70,基本データ!$K$8/10000,IF(BL3&gt;=65,基本データ!$J$8/10000,IF(BL3&gt;=60,基本データ!$I$8/10000,IF(BL3&gt;=50,基本データ!$H$8/10000,BK11))))</f>
        <v>0</v>
      </c>
      <c r="BM11" s="186">
        <f ca="1">IF(BM3&gt;=70,基本データ!$K$8/10000,IF(BM3&gt;=65,基本データ!$J$8/10000,IF(BM3&gt;=60,基本データ!$I$8/10000,IF(BM3&gt;=50,基本データ!$H$8/10000,BL11))))</f>
        <v>0</v>
      </c>
      <c r="BN11" s="186">
        <f ca="1">IF(BN3&gt;=70,基本データ!$K$8/10000,IF(BN3&gt;=65,基本データ!$J$8/10000,IF(BN3&gt;=60,基本データ!$I$8/10000,IF(BN3&gt;=50,基本データ!$H$8/10000,BM11))))</f>
        <v>0</v>
      </c>
      <c r="BO11" s="186">
        <f ca="1">IF(BO3&gt;=70,基本データ!$K$8/10000,IF(BO3&gt;=65,基本データ!$J$8/10000,IF(BO3&gt;=60,基本データ!$I$8/10000,IF(BO3&gt;=50,基本データ!$H$8/10000,BN11))))</f>
        <v>0</v>
      </c>
      <c r="BP11" s="186">
        <f ca="1">IF(BP3&gt;=70,基本データ!$K$8/10000,IF(BP3&gt;=65,基本データ!$J$8/10000,IF(BP3&gt;=60,基本データ!$I$8/10000,IF(BP3&gt;=50,基本データ!$H$8/10000,BO11))))</f>
        <v>0</v>
      </c>
      <c r="BQ11" s="186">
        <f ca="1">IF(BQ3&gt;=70,基本データ!$K$8/10000,IF(BQ3&gt;=65,基本データ!$J$8/10000,IF(BQ3&gt;=60,基本データ!$I$8/10000,IF(BQ3&gt;=50,基本データ!$H$8/10000,BP11))))</f>
        <v>0</v>
      </c>
      <c r="BR11" s="186">
        <f ca="1">IF(BR3&gt;=70,基本データ!$K$8/10000,IF(BR3&gt;=65,基本データ!$J$8/10000,IF(BR3&gt;=60,基本データ!$I$8/10000,IF(BR3&gt;=50,基本データ!$H$8/10000,BQ11))))</f>
        <v>0</v>
      </c>
      <c r="BS11" s="186">
        <f ca="1">IF(BS3&gt;=70,基本データ!$K$8/10000,IF(BS3&gt;=65,基本データ!$J$8/10000,IF(BS3&gt;=60,基本データ!$I$8/10000,IF(BS3&gt;=50,基本データ!$H$8/10000,BR11))))</f>
        <v>0</v>
      </c>
      <c r="BT11" s="186">
        <f ca="1">IF(BT3&gt;=70,基本データ!$K$8/10000,IF(BT3&gt;=65,基本データ!$J$8/10000,IF(BT3&gt;=60,基本データ!$I$8/10000,IF(BT3&gt;=50,基本データ!$H$8/10000,BS11))))</f>
        <v>0</v>
      </c>
      <c r="BU11" s="186">
        <f ca="1">IF(BU3&gt;=70,基本データ!$K$8/10000,IF(BU3&gt;=65,基本データ!$J$8/10000,IF(BU3&gt;=60,基本データ!$I$8/10000,IF(BU3&gt;=50,基本データ!$H$8/10000,BT11))))</f>
        <v>0</v>
      </c>
      <c r="BV11" s="186">
        <f ca="1">IF(BV3&gt;=70,基本データ!$K$8/10000,IF(BV3&gt;=65,基本データ!$J$8/10000,IF(BV3&gt;=60,基本データ!$I$8/10000,IF(BV3&gt;=50,基本データ!$H$8/10000,BU11))))</f>
        <v>0</v>
      </c>
      <c r="BW11" s="186">
        <f ca="1">IF(BW3&gt;=70,基本データ!$K$8/10000,IF(BW3&gt;=65,基本データ!$J$8/10000,IF(BW3&gt;=60,基本データ!$I$8/10000,IF(BW3&gt;=50,基本データ!$H$8/10000,BV11))))</f>
        <v>0</v>
      </c>
      <c r="BX11" s="186">
        <f ca="1">IF(BX3&gt;=70,基本データ!$K$8/10000,IF(BX3&gt;=65,基本データ!$J$8/10000,IF(BX3&gt;=60,基本データ!$I$8/10000,IF(BX3&gt;=50,基本データ!$H$8/10000,BW11))))</f>
        <v>0</v>
      </c>
      <c r="BY11" s="186">
        <f ca="1">IF(BY3&gt;=70,基本データ!$K$8/10000,IF(BY3&gt;=65,基本データ!$J$8/10000,IF(BY3&gt;=60,基本データ!$I$8/10000,IF(BY3&gt;=50,基本データ!$H$8/10000,BX11))))</f>
        <v>0</v>
      </c>
      <c r="BZ11" s="186">
        <f ca="1">IF(BZ3&gt;=70,基本データ!$K$8/10000,IF(BZ3&gt;=65,基本データ!$J$8/10000,IF(BZ3&gt;=60,基本データ!$I$8/10000,IF(BZ3&gt;=50,基本データ!$H$8/10000,BY11))))</f>
        <v>0</v>
      </c>
      <c r="CA11" s="186">
        <f ca="1">IF(CA3&gt;=70,基本データ!$K$8/10000,IF(CA3&gt;=65,基本データ!$J$8/10000,IF(CA3&gt;=60,基本データ!$I$8/10000,IF(CA3&gt;=50,基本データ!$H$8/10000,BZ11))))</f>
        <v>0</v>
      </c>
      <c r="CB11" s="186">
        <f ca="1">IF(CB3&gt;=70,基本データ!$K$8/10000,IF(CB3&gt;=65,基本データ!$J$8/10000,IF(CB3&gt;=60,基本データ!$I$8/10000,IF(CB3&gt;=50,基本データ!$H$8/10000,CA11))))</f>
        <v>0</v>
      </c>
      <c r="CC11" s="186">
        <f ca="1">IF(CC3&gt;=70,基本データ!$K$8/10000,IF(CC3&gt;=65,基本データ!$J$8/10000,IF(CC3&gt;=60,基本データ!$I$8/10000,IF(CC3&gt;=50,基本データ!$H$8/10000,CB11))))</f>
        <v>0</v>
      </c>
      <c r="CD11" s="186">
        <f ca="1">IF(CD3&gt;=70,基本データ!$K$8/10000,IF(CD3&gt;=65,基本データ!$J$8/10000,IF(CD3&gt;=60,基本データ!$I$8/10000,IF(CD3&gt;=50,基本データ!$H$8/10000,CC11))))</f>
        <v>0</v>
      </c>
      <c r="CE11" s="186">
        <f ca="1">IF(CE3&gt;=70,基本データ!$K$8/10000,IF(CE3&gt;=65,基本データ!$J$8/10000,IF(CE3&gt;=60,基本データ!$I$8/10000,IF(CE3&gt;=50,基本データ!$H$8/10000,CD11))))</f>
        <v>0</v>
      </c>
    </row>
    <row r="12" spans="2:83" ht="11.4" customHeight="1" x14ac:dyDescent="0.45">
      <c r="B12" s="469"/>
      <c r="C12" s="17" t="s">
        <v>110</v>
      </c>
      <c r="D12" s="28"/>
      <c r="E12" s="455"/>
      <c r="F12" s="187">
        <f ca="1">IF(F4&lt;65,0,基本データ!H11/10000)</f>
        <v>0</v>
      </c>
      <c r="G12" s="188">
        <f ca="1">IF(G3&lt;65,0,基本データ!$H11/10000)</f>
        <v>0</v>
      </c>
      <c r="H12" s="188">
        <f ca="1">IF(H3&lt;65,0,基本データ!$H11/10000)</f>
        <v>0</v>
      </c>
      <c r="I12" s="188">
        <f ca="1">IF(I3&lt;65,0,基本データ!$H11/10000)</f>
        <v>0</v>
      </c>
      <c r="J12" s="188">
        <f ca="1">IF(J3&lt;65,0,基本データ!$H11/10000)</f>
        <v>0</v>
      </c>
      <c r="K12" s="188">
        <f ca="1">IF(K3&lt;65,0,基本データ!$H11/10000)</f>
        <v>0</v>
      </c>
      <c r="L12" s="188">
        <f ca="1">IF(L3&lt;65,0,基本データ!$H11/10000)</f>
        <v>0</v>
      </c>
      <c r="M12" s="188">
        <f ca="1">IF(M3&lt;65,0,基本データ!$H11/10000)</f>
        <v>0</v>
      </c>
      <c r="N12" s="188">
        <f ca="1">IF(N3&lt;65,0,基本データ!$H11/10000)</f>
        <v>0</v>
      </c>
      <c r="O12" s="188">
        <f ca="1">IF(O3&lt;65,0,基本データ!$H11/10000)</f>
        <v>0</v>
      </c>
      <c r="P12" s="188">
        <f ca="1">IF(P3&lt;65,0,基本データ!$H11/10000)</f>
        <v>0</v>
      </c>
      <c r="Q12" s="188">
        <f ca="1">IF(Q3&lt;65,0,基本データ!$H11/10000)</f>
        <v>0</v>
      </c>
      <c r="R12" s="188">
        <f ca="1">IF(R3&lt;65,0,基本データ!$H11/10000)</f>
        <v>0</v>
      </c>
      <c r="S12" s="188">
        <f ca="1">IF(S3&lt;65,0,基本データ!$H11/10000)</f>
        <v>150</v>
      </c>
      <c r="T12" s="188">
        <f ca="1">IF(T3&lt;65,0,基本データ!$H11/10000)</f>
        <v>150</v>
      </c>
      <c r="U12" s="188">
        <f ca="1">IF(U3&lt;65,0,基本データ!$H11/10000)</f>
        <v>150</v>
      </c>
      <c r="V12" s="188">
        <f ca="1">IF(V3&lt;65,0,基本データ!$H11/10000)</f>
        <v>150</v>
      </c>
      <c r="W12" s="188">
        <f ca="1">IF(W3&lt;65,0,基本データ!$H11/10000)</f>
        <v>150</v>
      </c>
      <c r="X12" s="188">
        <f ca="1">IF(X3&lt;65,0,基本データ!$H11/10000)</f>
        <v>150</v>
      </c>
      <c r="Y12" s="188">
        <f ca="1">IF(Y3&lt;65,0,基本データ!$H11/10000)</f>
        <v>150</v>
      </c>
      <c r="Z12" s="188">
        <f ca="1">IF(Z3&lt;65,0,基本データ!$H11/10000)</f>
        <v>150</v>
      </c>
      <c r="AA12" s="188">
        <f ca="1">IF(AA3&lt;65,0,基本データ!$H11/10000)</f>
        <v>150</v>
      </c>
      <c r="AB12" s="188">
        <f ca="1">IF(AB3&lt;65,0,基本データ!$H11/10000)</f>
        <v>150</v>
      </c>
      <c r="AC12" s="188">
        <f ca="1">IF(AC3&lt;65,0,基本データ!$H11/10000)</f>
        <v>150</v>
      </c>
      <c r="AD12" s="188">
        <f ca="1">IF(AD3&lt;65,0,基本データ!$H11/10000)</f>
        <v>150</v>
      </c>
      <c r="AE12" s="188">
        <f ca="1">IF(AE3&lt;65,0,基本データ!$H11/10000)</f>
        <v>150</v>
      </c>
      <c r="AF12" s="188">
        <f ca="1">IF(AF3&lt;65,0,基本データ!$H11/10000)</f>
        <v>150</v>
      </c>
      <c r="AG12" s="188">
        <f ca="1">IF(AG3&lt;65,0,基本データ!$H11/10000)</f>
        <v>150</v>
      </c>
      <c r="AH12" s="188">
        <f ca="1">IF(AH3&lt;65,0,基本データ!$H11/10000)</f>
        <v>150</v>
      </c>
      <c r="AI12" s="188">
        <f ca="1">IF(AI3&lt;65,0,基本データ!$H11/10000)</f>
        <v>150</v>
      </c>
      <c r="AJ12" s="188">
        <f ca="1">IF(AJ3&lt;65,0,基本データ!$H11/10000)</f>
        <v>150</v>
      </c>
      <c r="AK12" s="188">
        <f ca="1">IF(AK3&lt;65,0,基本データ!$H11/10000)</f>
        <v>150</v>
      </c>
      <c r="AL12" s="188">
        <f ca="1">IF(AL3&lt;65,0,基本データ!$H11/10000)</f>
        <v>150</v>
      </c>
      <c r="AM12" s="188">
        <f ca="1">IF(AM3&lt;65,0,基本データ!$H11/10000)</f>
        <v>150</v>
      </c>
      <c r="AN12" s="188">
        <f ca="1">IF(AN3&lt;65,0,基本データ!$H11/10000)</f>
        <v>150</v>
      </c>
      <c r="AO12" s="188">
        <f ca="1">IF(AO3&lt;65,0,基本データ!$H11/10000)</f>
        <v>150</v>
      </c>
      <c r="AP12" s="188">
        <f ca="1">IF(AP3&lt;65,0,基本データ!$H11/10000)</f>
        <v>150</v>
      </c>
      <c r="AQ12" s="188">
        <f ca="1">IF(AQ3&lt;65,0,基本データ!$H11/10000)</f>
        <v>150</v>
      </c>
      <c r="AR12" s="188">
        <f ca="1">IF(AR3&lt;65,0,基本データ!$H11/10000)</f>
        <v>150</v>
      </c>
      <c r="AS12" s="188">
        <f ca="1">IF(AS3&lt;65,0,基本データ!$H11/10000)</f>
        <v>150</v>
      </c>
      <c r="AT12" s="188">
        <f ca="1">IF(AT3&lt;65,0,基本データ!$H11/10000)</f>
        <v>150</v>
      </c>
      <c r="AU12" s="188">
        <f ca="1">IF(AU3&lt;65,0,基本データ!$H11/10000)</f>
        <v>150</v>
      </c>
      <c r="AV12" s="188">
        <f ca="1">IF(AV3&lt;65,0,基本データ!$H11/10000)</f>
        <v>150</v>
      </c>
      <c r="AW12" s="188">
        <f ca="1">IF(AW3&lt;65,0,基本データ!$H11/10000)</f>
        <v>150</v>
      </c>
      <c r="AX12" s="188">
        <f ca="1">IF(AX3&lt;65,0,基本データ!$H11/10000)</f>
        <v>150</v>
      </c>
      <c r="AY12" s="188">
        <f ca="1">IF(AY3&lt;65,0,基本データ!$H11/10000)</f>
        <v>150</v>
      </c>
      <c r="AZ12" s="188">
        <f ca="1">IF(AZ3&lt;65,0,基本データ!$H11/10000)</f>
        <v>150</v>
      </c>
      <c r="BA12" s="188">
        <f ca="1">IF(BA3&lt;65,0,基本データ!$H11/10000)</f>
        <v>150</v>
      </c>
      <c r="BB12" s="188">
        <f ca="1">IF(BB3&lt;65,0,基本データ!$H11/10000)</f>
        <v>150</v>
      </c>
      <c r="BC12" s="188">
        <f ca="1">IF(BC3&lt;65,0,基本データ!$H11/10000)</f>
        <v>150</v>
      </c>
      <c r="BD12" s="188">
        <f ca="1">IF(BD3&lt;65,0,基本データ!$H11/10000)</f>
        <v>150</v>
      </c>
      <c r="BE12" s="188">
        <f ca="1">IF(BE3&lt;65,0,基本データ!$H11/10000)</f>
        <v>150</v>
      </c>
      <c r="BF12" s="188">
        <f ca="1">IF(BF3&lt;65,0,基本データ!$H11/10000)</f>
        <v>150</v>
      </c>
      <c r="BG12" s="188">
        <f ca="1">IF(BG3&lt;65,0,基本データ!$H11/10000)</f>
        <v>150</v>
      </c>
      <c r="BH12" s="188">
        <f ca="1">IF(BH3&lt;65,0,基本データ!$H11/10000)</f>
        <v>150</v>
      </c>
      <c r="BI12" s="188">
        <f ca="1">IF(BI3&lt;65,0,基本データ!$H11/10000)</f>
        <v>150</v>
      </c>
      <c r="BJ12" s="188">
        <f ca="1">IF(BJ3&lt;65,0,基本データ!$H11/10000)</f>
        <v>150</v>
      </c>
      <c r="BK12" s="188">
        <f ca="1">IF(BK3&lt;65,0,基本データ!$H11/10000)</f>
        <v>150</v>
      </c>
      <c r="BL12" s="188">
        <f ca="1">IF(BL3&lt;65,0,基本データ!$H11/10000)</f>
        <v>150</v>
      </c>
      <c r="BM12" s="188">
        <f ca="1">IF(BM3&lt;65,0,基本データ!$H11/10000)</f>
        <v>150</v>
      </c>
      <c r="BN12" s="188">
        <f ca="1">IF(BN3&lt;65,0,基本データ!$H11/10000)</f>
        <v>150</v>
      </c>
      <c r="BO12" s="188">
        <f ca="1">IF(BO3&lt;65,0,基本データ!$H11/10000)</f>
        <v>150</v>
      </c>
      <c r="BP12" s="188">
        <f ca="1">IF(BP3&lt;65,0,基本データ!$H11/10000)</f>
        <v>150</v>
      </c>
      <c r="BQ12" s="188">
        <f ca="1">IF(BQ3&lt;65,0,基本データ!$H11/10000)</f>
        <v>150</v>
      </c>
      <c r="BR12" s="188">
        <f ca="1">IF(BR3&lt;65,0,基本データ!$H11/10000)</f>
        <v>150</v>
      </c>
      <c r="BS12" s="188">
        <f ca="1">IF(BS3&lt;65,0,基本データ!$H11/10000)</f>
        <v>150</v>
      </c>
      <c r="BT12" s="188">
        <f ca="1">IF(BT3&lt;65,0,基本データ!$H11/10000)</f>
        <v>150</v>
      </c>
      <c r="BU12" s="188">
        <f ca="1">IF(BU3&lt;65,0,基本データ!$H11/10000)</f>
        <v>150</v>
      </c>
      <c r="BV12" s="188">
        <f ca="1">IF(BV3&lt;65,0,基本データ!$H11/10000)</f>
        <v>150</v>
      </c>
      <c r="BW12" s="188">
        <f ca="1">IF(BW3&lt;65,0,基本データ!$H11/10000)</f>
        <v>150</v>
      </c>
      <c r="BX12" s="188">
        <f ca="1">IF(BX3&lt;65,0,基本データ!$H11/10000)</f>
        <v>150</v>
      </c>
      <c r="BY12" s="188">
        <f ca="1">IF(BY3&lt;65,0,基本データ!$H11/10000)</f>
        <v>150</v>
      </c>
      <c r="BZ12" s="188">
        <f ca="1">IF(BZ3&lt;65,0,基本データ!$H11/10000)</f>
        <v>150</v>
      </c>
      <c r="CA12" s="188">
        <f ca="1">IF(CA3&lt;65,0,基本データ!$H11/10000)</f>
        <v>150</v>
      </c>
      <c r="CB12" s="188">
        <f ca="1">IF(CB3&lt;65,0,基本データ!$H11/10000)</f>
        <v>150</v>
      </c>
      <c r="CC12" s="188">
        <f ca="1">IF(CC3&lt;65,0,基本データ!$H11/10000)</f>
        <v>150</v>
      </c>
      <c r="CD12" s="188">
        <f ca="1">IF(CD3&lt;65,0,基本データ!$H11/10000)</f>
        <v>150</v>
      </c>
      <c r="CE12" s="188">
        <f ca="1">IF(CE3&lt;65,0,基本データ!$H11/10000)</f>
        <v>150</v>
      </c>
    </row>
    <row r="13" spans="2:83" ht="11.4" customHeight="1" x14ac:dyDescent="0.45">
      <c r="B13" s="469"/>
      <c r="C13" s="17" t="s">
        <v>78</v>
      </c>
      <c r="D13" s="28"/>
      <c r="E13" s="455"/>
      <c r="F13" s="187">
        <f ca="1">控除の計算!F51+控除の計算!F72</f>
        <v>24.909999999999997</v>
      </c>
      <c r="G13" s="188">
        <f ca="1">控除の計算!G51+控除の計算!G72</f>
        <v>24.909999999999997</v>
      </c>
      <c r="H13" s="188">
        <f ca="1">控除の計算!H51+控除の計算!H72</f>
        <v>21.08</v>
      </c>
      <c r="I13" s="188">
        <f ca="1">控除の計算!I51+控除の計算!I72</f>
        <v>21.08</v>
      </c>
      <c r="J13" s="188">
        <f ca="1">控除の計算!J51+控除の計算!J72</f>
        <v>30.73</v>
      </c>
      <c r="K13" s="188">
        <f ca="1">控除の計算!K51+控除の計算!K72</f>
        <v>30.73</v>
      </c>
      <c r="L13" s="188">
        <f ca="1">控除の計算!L51+控除の計算!L72</f>
        <v>40.370000000000005</v>
      </c>
      <c r="M13" s="188">
        <f ca="1">控除の計算!M51+控除の計算!M72</f>
        <v>40.370000000000005</v>
      </c>
      <c r="N13" s="188">
        <f ca="1">控除の計算!N51+控除の計算!N72</f>
        <v>11.61</v>
      </c>
      <c r="O13" s="188">
        <f ca="1">控除の計算!O51+控除の計算!O72</f>
        <v>11.61</v>
      </c>
      <c r="P13" s="188">
        <f ca="1">控除の計算!P51+控除の計算!P72</f>
        <v>11.61</v>
      </c>
      <c r="Q13" s="188">
        <f ca="1">控除の計算!Q51+控除の計算!Q72</f>
        <v>11.84</v>
      </c>
      <c r="R13" s="188">
        <f ca="1">控除の計算!R51+控除の計算!R72</f>
        <v>11.84</v>
      </c>
      <c r="S13" s="188">
        <f ca="1">控除の計算!S51+控除の計算!S72</f>
        <v>0</v>
      </c>
      <c r="T13" s="188">
        <f ca="1">控除の計算!T51+控除の計算!T72</f>
        <v>0</v>
      </c>
      <c r="U13" s="188">
        <f ca="1">控除の計算!U51+控除の計算!U72</f>
        <v>0</v>
      </c>
      <c r="V13" s="188">
        <f ca="1">控除の計算!V51+控除の計算!V72</f>
        <v>0</v>
      </c>
      <c r="W13" s="188">
        <f ca="1">控除の計算!W51+控除の計算!W72</f>
        <v>0</v>
      </c>
      <c r="X13" s="188">
        <f ca="1">控除の計算!X51+控除の計算!X72</f>
        <v>0</v>
      </c>
      <c r="Y13" s="188">
        <f ca="1">控除の計算!Y51+控除の計算!Y72</f>
        <v>0</v>
      </c>
      <c r="Z13" s="188">
        <f ca="1">控除の計算!Z51+控除の計算!Z72</f>
        <v>0</v>
      </c>
      <c r="AA13" s="188">
        <f ca="1">控除の計算!AA51+控除の計算!AA72</f>
        <v>0</v>
      </c>
      <c r="AB13" s="188">
        <f ca="1">控除の計算!AB51+控除の計算!AB72</f>
        <v>0</v>
      </c>
      <c r="AC13" s="188">
        <f ca="1">控除の計算!AC51+控除の計算!AC72</f>
        <v>0</v>
      </c>
      <c r="AD13" s="188">
        <f ca="1">控除の計算!AD51+控除の計算!AD72</f>
        <v>0</v>
      </c>
      <c r="AE13" s="188">
        <f ca="1">控除の計算!AE51+控除の計算!AE72</f>
        <v>0</v>
      </c>
      <c r="AF13" s="188">
        <f ca="1">控除の計算!AF51+控除の計算!AF72</f>
        <v>0</v>
      </c>
      <c r="AG13" s="188">
        <f ca="1">控除の計算!AG51+控除の計算!AG72</f>
        <v>0</v>
      </c>
      <c r="AH13" s="188">
        <f ca="1">控除の計算!AH51+控除の計算!AH72</f>
        <v>0</v>
      </c>
      <c r="AI13" s="188">
        <f ca="1">控除の計算!AI51+控除の計算!AI72</f>
        <v>0</v>
      </c>
      <c r="AJ13" s="188">
        <f ca="1">控除の計算!AJ51+控除の計算!AJ72</f>
        <v>0</v>
      </c>
      <c r="AK13" s="188">
        <f ca="1">控除の計算!AK51+控除の計算!AK72</f>
        <v>0</v>
      </c>
      <c r="AL13" s="188">
        <f ca="1">控除の計算!AL51+控除の計算!AL72</f>
        <v>0</v>
      </c>
      <c r="AM13" s="188">
        <f ca="1">控除の計算!AM51+控除の計算!AM72</f>
        <v>0</v>
      </c>
      <c r="AN13" s="188">
        <f ca="1">控除の計算!AN51+控除の計算!AN72</f>
        <v>0</v>
      </c>
      <c r="AO13" s="188">
        <f ca="1">控除の計算!AO51+控除の計算!AO72</f>
        <v>0</v>
      </c>
      <c r="AP13" s="188">
        <f ca="1">控除の計算!AP51+控除の計算!AP72</f>
        <v>0</v>
      </c>
      <c r="AQ13" s="188">
        <f ca="1">控除の計算!AQ51+控除の計算!AQ72</f>
        <v>0</v>
      </c>
      <c r="AR13" s="188">
        <f ca="1">控除の計算!AR51+控除の計算!AR72</f>
        <v>0</v>
      </c>
      <c r="AS13" s="188">
        <f ca="1">控除の計算!AS51+控除の計算!AS72</f>
        <v>0</v>
      </c>
      <c r="AT13" s="188">
        <f ca="1">控除の計算!AT51+控除の計算!AT72</f>
        <v>0</v>
      </c>
      <c r="AU13" s="188">
        <f ca="1">控除の計算!AU51+控除の計算!AU72</f>
        <v>0</v>
      </c>
      <c r="AV13" s="188">
        <f ca="1">控除の計算!AV51+控除の計算!AV72</f>
        <v>0</v>
      </c>
      <c r="AW13" s="188">
        <f ca="1">控除の計算!AW51+控除の計算!AW72</f>
        <v>0</v>
      </c>
      <c r="AX13" s="188">
        <f ca="1">控除の計算!AX51+控除の計算!AX72</f>
        <v>0</v>
      </c>
      <c r="AY13" s="188">
        <f ca="1">控除の計算!AY51+控除の計算!AY72</f>
        <v>0</v>
      </c>
      <c r="AZ13" s="188">
        <f ca="1">控除の計算!AZ51+控除の計算!AZ72</f>
        <v>0</v>
      </c>
      <c r="BA13" s="188">
        <f ca="1">控除の計算!BA51+控除の計算!BA72</f>
        <v>0</v>
      </c>
      <c r="BB13" s="188">
        <f ca="1">控除の計算!BB51+控除の計算!BB72</f>
        <v>0</v>
      </c>
      <c r="BC13" s="188">
        <f ca="1">控除の計算!BC51+控除の計算!BC72</f>
        <v>0</v>
      </c>
      <c r="BD13" s="188">
        <f ca="1">控除の計算!BD51+控除の計算!BD72</f>
        <v>0</v>
      </c>
      <c r="BE13" s="188">
        <f ca="1">控除の計算!BE51+控除の計算!BE72</f>
        <v>0</v>
      </c>
      <c r="BF13" s="188">
        <f ca="1">控除の計算!BF51+控除の計算!BF72</f>
        <v>0</v>
      </c>
      <c r="BG13" s="188">
        <f ca="1">控除の計算!BG51+控除の計算!BG72</f>
        <v>0</v>
      </c>
      <c r="BH13" s="188">
        <f ca="1">控除の計算!BH51+控除の計算!BH72</f>
        <v>0</v>
      </c>
      <c r="BI13" s="188">
        <f ca="1">控除の計算!BI51+控除の計算!BI72</f>
        <v>0</v>
      </c>
      <c r="BJ13" s="188">
        <f ca="1">控除の計算!BJ51+控除の計算!BJ72</f>
        <v>0</v>
      </c>
      <c r="BK13" s="188">
        <f ca="1">控除の計算!BK51+控除の計算!BK72</f>
        <v>0</v>
      </c>
      <c r="BL13" s="188">
        <f ca="1">控除の計算!BL51+控除の計算!BL72</f>
        <v>0</v>
      </c>
      <c r="BM13" s="188">
        <f ca="1">控除の計算!BM51+控除の計算!BM72</f>
        <v>0</v>
      </c>
      <c r="BN13" s="188">
        <f ca="1">控除の計算!BN51+控除の計算!BN72</f>
        <v>0</v>
      </c>
      <c r="BO13" s="188">
        <f ca="1">控除の計算!BO51+控除の計算!BO72</f>
        <v>0</v>
      </c>
      <c r="BP13" s="188">
        <f ca="1">控除の計算!BP51+控除の計算!BP72</f>
        <v>0</v>
      </c>
      <c r="BQ13" s="188">
        <f ca="1">控除の計算!BQ51+控除の計算!BQ72</f>
        <v>0</v>
      </c>
      <c r="BR13" s="188">
        <f ca="1">控除の計算!BR51+控除の計算!BR72</f>
        <v>0</v>
      </c>
      <c r="BS13" s="188">
        <f ca="1">控除の計算!BS51+控除の計算!BS72</f>
        <v>0</v>
      </c>
      <c r="BT13" s="188">
        <f ca="1">控除の計算!BT51+控除の計算!BT72</f>
        <v>0</v>
      </c>
      <c r="BU13" s="188">
        <f ca="1">控除の計算!BU51+控除の計算!BU72</f>
        <v>0</v>
      </c>
      <c r="BV13" s="188">
        <f ca="1">控除の計算!BV51+控除の計算!BV72</f>
        <v>0</v>
      </c>
      <c r="BW13" s="188">
        <f ca="1">控除の計算!BW51+控除の計算!BW72</f>
        <v>0</v>
      </c>
      <c r="BX13" s="188">
        <f ca="1">控除の計算!BX51+控除の計算!BX72</f>
        <v>0</v>
      </c>
      <c r="BY13" s="188">
        <f ca="1">控除の計算!BY51+控除の計算!BY72</f>
        <v>0</v>
      </c>
      <c r="BZ13" s="188">
        <f ca="1">控除の計算!BZ51+控除の計算!BZ72</f>
        <v>0</v>
      </c>
      <c r="CA13" s="188">
        <f ca="1">控除の計算!CA51+控除の計算!CA72</f>
        <v>0</v>
      </c>
      <c r="CB13" s="188">
        <f ca="1">控除の計算!CB51+控除の計算!CB72</f>
        <v>0</v>
      </c>
      <c r="CC13" s="188">
        <f ca="1">控除の計算!CC51+控除の計算!CC72</f>
        <v>0</v>
      </c>
      <c r="CD13" s="188">
        <f>控除の計算!CD51+控除の計算!CD72</f>
        <v>0</v>
      </c>
      <c r="CE13" s="188">
        <f>控除の計算!CE51+控除の計算!CE72</f>
        <v>0</v>
      </c>
    </row>
    <row r="14" spans="2:83" ht="11.4" customHeight="1" x14ac:dyDescent="0.45">
      <c r="B14" s="469"/>
      <c r="C14" s="17" t="s">
        <v>113</v>
      </c>
      <c r="D14" s="29"/>
      <c r="E14" s="456"/>
      <c r="F14" s="187">
        <f ca="1">控除の計算!F89</f>
        <v>94.975200000000001</v>
      </c>
      <c r="G14" s="188">
        <f ca="1">控除の計算!G89</f>
        <v>94.975200000000001</v>
      </c>
      <c r="H14" s="188">
        <f ca="1">控除の計算!H89</f>
        <v>94.975200000000001</v>
      </c>
      <c r="I14" s="188">
        <f ca="1">控除の計算!I89</f>
        <v>94.975200000000001</v>
      </c>
      <c r="J14" s="188">
        <f ca="1">控除の計算!J89</f>
        <v>94.975200000000001</v>
      </c>
      <c r="K14" s="188">
        <f ca="1">控除の計算!K89</f>
        <v>94.975200000000001</v>
      </c>
      <c r="L14" s="188">
        <f ca="1">控除の計算!L89</f>
        <v>94.975200000000001</v>
      </c>
      <c r="M14" s="188">
        <f ca="1">控除の計算!M89</f>
        <v>94.975200000000001</v>
      </c>
      <c r="N14" s="188">
        <f ca="1">控除の計算!N89</f>
        <v>48.787199999999999</v>
      </c>
      <c r="O14" s="188">
        <f ca="1">控除の計算!O89</f>
        <v>48.787199999999999</v>
      </c>
      <c r="P14" s="188">
        <f ca="1">控除の計算!P89</f>
        <v>48.787199999999999</v>
      </c>
      <c r="Q14" s="188">
        <f ca="1">控除の計算!Q89</f>
        <v>48.787199999999999</v>
      </c>
      <c r="R14" s="188">
        <f ca="1">控除の計算!R89</f>
        <v>48.787199999999999</v>
      </c>
      <c r="S14" s="188">
        <f ca="1">控除の計算!S89</f>
        <v>3.4799999999999995</v>
      </c>
      <c r="T14" s="188">
        <f ca="1">控除の計算!T89</f>
        <v>3.4799999999999995</v>
      </c>
      <c r="U14" s="188">
        <f ca="1">控除の計算!U89</f>
        <v>3.4799999999999995</v>
      </c>
      <c r="V14" s="188">
        <f ca="1">控除の計算!V89</f>
        <v>3.4799999999999995</v>
      </c>
      <c r="W14" s="188">
        <f ca="1">控除の計算!W89</f>
        <v>3.4799999999999995</v>
      </c>
      <c r="X14" s="188">
        <f ca="1">控除の計算!X89</f>
        <v>3.4799999999999995</v>
      </c>
      <c r="Y14" s="188">
        <f ca="1">控除の計算!Y89</f>
        <v>3.4799999999999995</v>
      </c>
      <c r="Z14" s="188">
        <f ca="1">控除の計算!Z89</f>
        <v>3.4799999999999995</v>
      </c>
      <c r="AA14" s="188">
        <f ca="1">控除の計算!AA89</f>
        <v>3.4799999999999995</v>
      </c>
      <c r="AB14" s="188">
        <f ca="1">控除の計算!AB89</f>
        <v>3.4799999999999995</v>
      </c>
      <c r="AC14" s="188">
        <f ca="1">控除の計算!AC89</f>
        <v>3.4799999999999995</v>
      </c>
      <c r="AD14" s="188">
        <f ca="1">控除の計算!AD89</f>
        <v>3.4799999999999995</v>
      </c>
      <c r="AE14" s="188">
        <f ca="1">控除の計算!AE89</f>
        <v>3.4799999999999995</v>
      </c>
      <c r="AF14" s="188">
        <f ca="1">控除の計算!AF89</f>
        <v>3.4799999999999995</v>
      </c>
      <c r="AG14" s="188">
        <f ca="1">控除の計算!AG89</f>
        <v>3.4799999999999995</v>
      </c>
      <c r="AH14" s="188">
        <f ca="1">控除の計算!AH89</f>
        <v>3.4799999999999995</v>
      </c>
      <c r="AI14" s="188">
        <f ca="1">控除の計算!AI89</f>
        <v>3.4799999999999995</v>
      </c>
      <c r="AJ14" s="188">
        <f ca="1">控除の計算!AJ89</f>
        <v>3.4799999999999995</v>
      </c>
      <c r="AK14" s="188">
        <f ca="1">控除の計算!AK89</f>
        <v>0</v>
      </c>
      <c r="AL14" s="188">
        <f ca="1">控除の計算!AL89</f>
        <v>0</v>
      </c>
      <c r="AM14" s="188">
        <f ca="1">控除の計算!AM89</f>
        <v>0</v>
      </c>
      <c r="AN14" s="188">
        <f ca="1">控除の計算!AN89</f>
        <v>0</v>
      </c>
      <c r="AO14" s="188">
        <f ca="1">控除の計算!AO89</f>
        <v>0</v>
      </c>
      <c r="AP14" s="188">
        <f ca="1">控除の計算!AP89</f>
        <v>0</v>
      </c>
      <c r="AQ14" s="188">
        <f ca="1">控除の計算!AQ89</f>
        <v>0</v>
      </c>
      <c r="AR14" s="188">
        <f ca="1">控除の計算!AR89</f>
        <v>0</v>
      </c>
      <c r="AS14" s="188">
        <f ca="1">控除の計算!AS89</f>
        <v>0</v>
      </c>
      <c r="AT14" s="188">
        <f ca="1">控除の計算!AT89</f>
        <v>0</v>
      </c>
      <c r="AU14" s="188">
        <f ca="1">控除の計算!AU89</f>
        <v>0</v>
      </c>
      <c r="AV14" s="188">
        <f ca="1">控除の計算!AV89</f>
        <v>0</v>
      </c>
      <c r="AW14" s="188">
        <f ca="1">控除の計算!AW89</f>
        <v>0</v>
      </c>
      <c r="AX14" s="188">
        <f ca="1">控除の計算!AX89</f>
        <v>0</v>
      </c>
      <c r="AY14" s="188">
        <f ca="1">控除の計算!AY89</f>
        <v>0</v>
      </c>
      <c r="AZ14" s="188">
        <f ca="1">控除の計算!AZ89</f>
        <v>0</v>
      </c>
      <c r="BA14" s="188">
        <f ca="1">控除の計算!BA89</f>
        <v>0</v>
      </c>
      <c r="BB14" s="188">
        <f ca="1">控除の計算!BB89</f>
        <v>0</v>
      </c>
      <c r="BC14" s="188">
        <f ca="1">控除の計算!BC89</f>
        <v>0</v>
      </c>
      <c r="BD14" s="188">
        <f ca="1">控除の計算!BD89</f>
        <v>0</v>
      </c>
      <c r="BE14" s="188">
        <f ca="1">控除の計算!BE89</f>
        <v>0</v>
      </c>
      <c r="BF14" s="188">
        <f ca="1">控除の計算!BF89</f>
        <v>0</v>
      </c>
      <c r="BG14" s="188">
        <f ca="1">控除の計算!BG89</f>
        <v>0</v>
      </c>
      <c r="BH14" s="188">
        <f ca="1">控除の計算!BH89</f>
        <v>0</v>
      </c>
      <c r="BI14" s="188">
        <f ca="1">控除の計算!BI89</f>
        <v>0</v>
      </c>
      <c r="BJ14" s="188">
        <f ca="1">控除の計算!BJ89</f>
        <v>0</v>
      </c>
      <c r="BK14" s="188">
        <f ca="1">控除の計算!BK89</f>
        <v>0</v>
      </c>
      <c r="BL14" s="188">
        <f ca="1">控除の計算!BL89</f>
        <v>0</v>
      </c>
      <c r="BM14" s="188">
        <f ca="1">控除の計算!BM89</f>
        <v>0</v>
      </c>
      <c r="BN14" s="188">
        <f ca="1">控除の計算!BN89</f>
        <v>0</v>
      </c>
      <c r="BO14" s="188">
        <f ca="1">控除の計算!BO89</f>
        <v>0</v>
      </c>
      <c r="BP14" s="188">
        <f ca="1">控除の計算!BP89</f>
        <v>0</v>
      </c>
      <c r="BQ14" s="188">
        <f ca="1">控除の計算!BQ89</f>
        <v>0</v>
      </c>
      <c r="BR14" s="188">
        <f ca="1">控除の計算!BR89</f>
        <v>0</v>
      </c>
      <c r="BS14" s="188">
        <f ca="1">控除の計算!BS89</f>
        <v>0</v>
      </c>
      <c r="BT14" s="188">
        <f ca="1">控除の計算!BT89</f>
        <v>0</v>
      </c>
      <c r="BU14" s="188">
        <f ca="1">控除の計算!BU89</f>
        <v>0</v>
      </c>
      <c r="BV14" s="188">
        <f ca="1">控除の計算!BV89</f>
        <v>0</v>
      </c>
      <c r="BW14" s="188">
        <f ca="1">控除の計算!BW89</f>
        <v>0</v>
      </c>
      <c r="BX14" s="188">
        <f ca="1">控除の計算!BX89</f>
        <v>0</v>
      </c>
      <c r="BY14" s="188">
        <f ca="1">控除の計算!BY89</f>
        <v>0</v>
      </c>
      <c r="BZ14" s="188">
        <f ca="1">控除の計算!BZ89</f>
        <v>0</v>
      </c>
      <c r="CA14" s="188">
        <f ca="1">控除の計算!CA89</f>
        <v>0</v>
      </c>
      <c r="CB14" s="188">
        <f ca="1">控除の計算!CB89</f>
        <v>0</v>
      </c>
      <c r="CC14" s="188">
        <f ca="1">控除の計算!CC89</f>
        <v>0</v>
      </c>
      <c r="CD14" s="188">
        <f>控除の計算!CD89</f>
        <v>0</v>
      </c>
      <c r="CE14" s="188">
        <f>控除の計算!CE89</f>
        <v>0</v>
      </c>
    </row>
    <row r="15" spans="2:83" ht="11.4" customHeight="1" x14ac:dyDescent="0.45">
      <c r="B15" s="469"/>
      <c r="C15" s="18" t="s">
        <v>111</v>
      </c>
      <c r="D15" s="30"/>
      <c r="E15" s="457" t="str">
        <f>E4</f>
        <v>配偶者</v>
      </c>
      <c r="F15" s="189">
        <f>基本データ!D35/10000</f>
        <v>400</v>
      </c>
      <c r="G15" s="190">
        <f ca="1">IF(G4&gt;=70,基本データ!$K$29/10000,IF(G4&gt;=65,基本データ!$J$29/10000,IF(G4&gt;=60,基本データ!$I$29/10000,IF(G4&gt;=50,基本データ!$H$29/10000,F15))))</f>
        <v>400</v>
      </c>
      <c r="H15" s="190">
        <f ca="1">IF(H4&gt;=70,基本データ!$K$29/10000,IF(H4&gt;=65,基本データ!$J$29/10000,IF(H4&gt;=60,基本データ!$I$29/10000,IF(H4&gt;=50,基本データ!$H$29/10000,G15))))</f>
        <v>400</v>
      </c>
      <c r="I15" s="190">
        <f ca="1">IF(I4&gt;=70,基本データ!$K$29/10000,IF(I4&gt;=65,基本データ!$J$29/10000,IF(I4&gt;=60,基本データ!$I$29/10000,IF(I4&gt;=50,基本データ!$H$29/10000,H15))))</f>
        <v>400</v>
      </c>
      <c r="J15" s="190">
        <f ca="1">IF(J4&gt;=70,基本データ!$K$29/10000,IF(J4&gt;=65,基本データ!$J$29/10000,IF(J4&gt;=60,基本データ!$I$29/10000,IF(J4&gt;=50,基本データ!$H$29/10000,I15))))</f>
        <v>400</v>
      </c>
      <c r="K15" s="190">
        <f ca="1">IF(K4&gt;=70,基本データ!$K$29/10000,IF(K4&gt;=65,基本データ!$J$29/10000,IF(K4&gt;=60,基本データ!$I$29/10000,IF(K4&gt;=50,基本データ!$H$29/10000,J15))))</f>
        <v>400</v>
      </c>
      <c r="L15" s="190">
        <f ca="1">IF(L4&gt;=70,基本データ!$K$29/10000,IF(L4&gt;=65,基本データ!$J$29/10000,IF(L4&gt;=60,基本データ!$I$29/10000,IF(L4&gt;=50,基本データ!$H$29/10000,K15))))</f>
        <v>400</v>
      </c>
      <c r="M15" s="190">
        <f ca="1">IF(M4&gt;=70,基本データ!$K$29/10000,IF(M4&gt;=65,基本データ!$J$29/10000,IF(M4&gt;=60,基本データ!$I$29/10000,IF(M4&gt;=50,基本データ!$H$29/10000,L15))))</f>
        <v>400</v>
      </c>
      <c r="N15" s="190">
        <f ca="1">IF(N4&gt;=70,基本データ!$K$29/10000,IF(N4&gt;=65,基本データ!$J$29/10000,IF(N4&gt;=60,基本データ!$I$29/10000,IF(N4&gt;=50,基本データ!$H$29/10000,M15))))</f>
        <v>400</v>
      </c>
      <c r="O15" s="190">
        <f ca="1">IF(O4&gt;=70,基本データ!$K$29/10000,IF(O4&gt;=65,基本データ!$J$29/10000,IF(O4&gt;=60,基本データ!$I$29/10000,IF(O4&gt;=50,基本データ!$H$29/10000,N15))))</f>
        <v>400</v>
      </c>
      <c r="P15" s="190">
        <f ca="1">IF(P4&gt;=70,基本データ!$K$29/10000,IF(P4&gt;=65,基本データ!$J$29/10000,IF(P4&gt;=60,基本データ!$I$29/10000,IF(P4&gt;=50,基本データ!$H$29/10000,O15))))</f>
        <v>0</v>
      </c>
      <c r="Q15" s="190">
        <f ca="1">IF(Q4&gt;=70,基本データ!$K$29/10000,IF(Q4&gt;=65,基本データ!$J$29/10000,IF(Q4&gt;=60,基本データ!$I$29/10000,IF(Q4&gt;=50,基本データ!$H$29/10000,P15))))</f>
        <v>0</v>
      </c>
      <c r="R15" s="190">
        <f ca="1">IF(R4&gt;=70,基本データ!$K$29/10000,IF(R4&gt;=65,基本データ!$J$29/10000,IF(R4&gt;=60,基本データ!$I$29/10000,IF(R4&gt;=50,基本データ!$H$29/10000,Q15))))</f>
        <v>0</v>
      </c>
      <c r="S15" s="190">
        <f ca="1">IF(S4&gt;=70,基本データ!$K$29/10000,IF(S4&gt;=65,基本データ!$J$29/10000,IF(S4&gt;=60,基本データ!$I$29/10000,IF(S4&gt;=50,基本データ!$H$29/10000,R15))))</f>
        <v>0</v>
      </c>
      <c r="T15" s="190">
        <f ca="1">IF(T4&gt;=70,基本データ!$K$29/10000,IF(T4&gt;=65,基本データ!$J$29/10000,IF(T4&gt;=60,基本データ!$I$29/10000,IF(T4&gt;=50,基本データ!$H$29/10000,S15))))</f>
        <v>0</v>
      </c>
      <c r="U15" s="190">
        <f ca="1">IF(U4&gt;=70,基本データ!$K$29/10000,IF(U4&gt;=65,基本データ!$J$29/10000,IF(U4&gt;=60,基本データ!$I$29/10000,IF(U4&gt;=50,基本データ!$H$29/10000,T15))))</f>
        <v>0</v>
      </c>
      <c r="V15" s="190">
        <f ca="1">IF(V4&gt;=70,基本データ!$K$29/10000,IF(V4&gt;=65,基本データ!$J$29/10000,IF(V4&gt;=60,基本データ!$I$29/10000,IF(V4&gt;=50,基本データ!$H$29/10000,U15))))</f>
        <v>0</v>
      </c>
      <c r="W15" s="190">
        <f ca="1">IF(W4&gt;=70,基本データ!$K$29/10000,IF(W4&gt;=65,基本データ!$J$29/10000,IF(W4&gt;=60,基本データ!$I$29/10000,IF(W4&gt;=50,基本データ!$H$29/10000,V15))))</f>
        <v>0</v>
      </c>
      <c r="X15" s="190">
        <f ca="1">IF(X4&gt;=70,基本データ!$K$29/10000,IF(X4&gt;=65,基本データ!$J$29/10000,IF(X4&gt;=60,基本データ!$I$29/10000,IF(X4&gt;=50,基本データ!$H$29/10000,W15))))</f>
        <v>0</v>
      </c>
      <c r="Y15" s="190">
        <f ca="1">IF(Y4&gt;=70,基本データ!$K$29/10000,IF(Y4&gt;=65,基本データ!$J$29/10000,IF(Y4&gt;=60,基本データ!$I$29/10000,IF(Y4&gt;=50,基本データ!$H$29/10000,X15))))</f>
        <v>0</v>
      </c>
      <c r="Z15" s="190">
        <f ca="1">IF(Z4&gt;=70,基本データ!$K$29/10000,IF(Z4&gt;=65,基本データ!$J$29/10000,IF(Z4&gt;=60,基本データ!$I$29/10000,IF(Z4&gt;=50,基本データ!$H$29/10000,Y15))))</f>
        <v>0</v>
      </c>
      <c r="AA15" s="190">
        <f ca="1">IF(AA4&gt;=70,基本データ!$K$29/10000,IF(AA4&gt;=65,基本データ!$J$29/10000,IF(AA4&gt;=60,基本データ!$I$29/10000,IF(AA4&gt;=50,基本データ!$H$29/10000,Z15))))</f>
        <v>0</v>
      </c>
      <c r="AB15" s="190">
        <f ca="1">IF(AB4&gt;=70,基本データ!$K$29/10000,IF(AB4&gt;=65,基本データ!$J$29/10000,IF(AB4&gt;=60,基本データ!$I$29/10000,IF(AB4&gt;=50,基本データ!$H$29/10000,AA15))))</f>
        <v>0</v>
      </c>
      <c r="AC15" s="190">
        <f ca="1">IF(AC4&gt;=70,基本データ!$K$29/10000,IF(AC4&gt;=65,基本データ!$J$29/10000,IF(AC4&gt;=60,基本データ!$I$29/10000,IF(AC4&gt;=50,基本データ!$H$29/10000,AB15))))</f>
        <v>0</v>
      </c>
      <c r="AD15" s="190">
        <f ca="1">IF(AD4&gt;=70,基本データ!$K$29/10000,IF(AD4&gt;=65,基本データ!$J$29/10000,IF(AD4&gt;=60,基本データ!$I$29/10000,IF(AD4&gt;=50,基本データ!$H$29/10000,AC15))))</f>
        <v>0</v>
      </c>
      <c r="AE15" s="190">
        <f ca="1">IF(AE4&gt;=70,基本データ!$K$29/10000,IF(AE4&gt;=65,基本データ!$J$29/10000,IF(AE4&gt;=60,基本データ!$I$29/10000,IF(AE4&gt;=50,基本データ!$H$29/10000,AD15))))</f>
        <v>0</v>
      </c>
      <c r="AF15" s="190">
        <f ca="1">IF(AF4&gt;=70,基本データ!$K$29/10000,IF(AF4&gt;=65,基本データ!$J$29/10000,IF(AF4&gt;=60,基本データ!$I$29/10000,IF(AF4&gt;=50,基本データ!$H$29/10000,AE15))))</f>
        <v>0</v>
      </c>
      <c r="AG15" s="190">
        <f ca="1">IF(AG4&gt;=70,基本データ!$K$29/10000,IF(AG4&gt;=65,基本データ!$J$29/10000,IF(AG4&gt;=60,基本データ!$I$29/10000,IF(AG4&gt;=50,基本データ!$H$29/10000,AF15))))</f>
        <v>0</v>
      </c>
      <c r="AH15" s="190">
        <f ca="1">IF(AH4&gt;=70,基本データ!$K$29/10000,IF(AH4&gt;=65,基本データ!$J$29/10000,IF(AH4&gt;=60,基本データ!$I$29/10000,IF(AH4&gt;=50,基本データ!$H$29/10000,AG15))))</f>
        <v>0</v>
      </c>
      <c r="AI15" s="190">
        <f ca="1">IF(AI4&gt;=70,基本データ!$K$29/10000,IF(AI4&gt;=65,基本データ!$J$29/10000,IF(AI4&gt;=60,基本データ!$I$29/10000,IF(AI4&gt;=50,基本データ!$H$29/10000,AH15))))</f>
        <v>0</v>
      </c>
      <c r="AJ15" s="190">
        <f ca="1">IF(AJ4&gt;=70,基本データ!$K$29/10000,IF(AJ4&gt;=65,基本データ!$J$29/10000,IF(AJ4&gt;=60,基本データ!$I$29/10000,IF(AJ4&gt;=50,基本データ!$H$29/10000,AI15))))</f>
        <v>0</v>
      </c>
      <c r="AK15" s="190">
        <f ca="1">IF(AK4&gt;=70,基本データ!$K$29/10000,IF(AK4&gt;=65,基本データ!$J$29/10000,IF(AK4&gt;=60,基本データ!$I$29/10000,IF(AK4&gt;=50,基本データ!$H$29/10000,AJ15))))</f>
        <v>0</v>
      </c>
      <c r="AL15" s="190">
        <f ca="1">IF(AL4&gt;=70,基本データ!$K$29/10000,IF(AL4&gt;=65,基本データ!$J$29/10000,IF(AL4&gt;=60,基本データ!$I$29/10000,IF(AL4&gt;=50,基本データ!$H$29/10000,AK15))))</f>
        <v>0</v>
      </c>
      <c r="AM15" s="190">
        <f ca="1">IF(AM4&gt;=70,基本データ!$K$29/10000,IF(AM4&gt;=65,基本データ!$J$29/10000,IF(AM4&gt;=60,基本データ!$I$29/10000,IF(AM4&gt;=50,基本データ!$H$29/10000,AL15))))</f>
        <v>0</v>
      </c>
      <c r="AN15" s="190">
        <f ca="1">IF(AN4&gt;=70,基本データ!$K$29/10000,IF(AN4&gt;=65,基本データ!$J$29/10000,IF(AN4&gt;=60,基本データ!$I$29/10000,IF(AN4&gt;=50,基本データ!$H$29/10000,AM15))))</f>
        <v>0</v>
      </c>
      <c r="AO15" s="190">
        <f ca="1">IF(AO4&gt;=70,基本データ!$K$29/10000,IF(AO4&gt;=65,基本データ!$J$29/10000,IF(AO4&gt;=60,基本データ!$I$29/10000,IF(AO4&gt;=50,基本データ!$H$29/10000,AN15))))</f>
        <v>0</v>
      </c>
      <c r="AP15" s="190">
        <f ca="1">IF(AP4&gt;=70,基本データ!$K$29/10000,IF(AP4&gt;=65,基本データ!$J$29/10000,IF(AP4&gt;=60,基本データ!$I$29/10000,IF(AP4&gt;=50,基本データ!$H$29/10000,AO15))))</f>
        <v>0</v>
      </c>
      <c r="AQ15" s="190">
        <f ca="1">IF(AQ4&gt;=70,基本データ!$K$29/10000,IF(AQ4&gt;=65,基本データ!$J$29/10000,IF(AQ4&gt;=60,基本データ!$I$29/10000,IF(AQ4&gt;=50,基本データ!$H$29/10000,AP15))))</f>
        <v>0</v>
      </c>
      <c r="AR15" s="190">
        <f ca="1">IF(AR4&gt;=70,基本データ!$K$29/10000,IF(AR4&gt;=65,基本データ!$J$29/10000,IF(AR4&gt;=60,基本データ!$I$29/10000,IF(AR4&gt;=50,基本データ!$H$29/10000,AQ15))))</f>
        <v>0</v>
      </c>
      <c r="AS15" s="190">
        <f ca="1">IF(AS4&gt;=70,基本データ!$K$29/10000,IF(AS4&gt;=65,基本データ!$J$29/10000,IF(AS4&gt;=60,基本データ!$I$29/10000,IF(AS4&gt;=50,基本データ!$H$29/10000,AR15))))</f>
        <v>0</v>
      </c>
      <c r="AT15" s="190">
        <f ca="1">IF(AT4&gt;=70,基本データ!$K$29/10000,IF(AT4&gt;=65,基本データ!$J$29/10000,IF(AT4&gt;=60,基本データ!$I$29/10000,IF(AT4&gt;=50,基本データ!$H$29/10000,AS15))))</f>
        <v>0</v>
      </c>
      <c r="AU15" s="190">
        <f ca="1">IF(AU4&gt;=70,基本データ!$K$29/10000,IF(AU4&gt;=65,基本データ!$J$29/10000,IF(AU4&gt;=60,基本データ!$I$29/10000,IF(AU4&gt;=50,基本データ!$H$29/10000,AT15))))</f>
        <v>0</v>
      </c>
      <c r="AV15" s="190">
        <f ca="1">IF(AV4&gt;=70,基本データ!$K$29/10000,IF(AV4&gt;=65,基本データ!$J$29/10000,IF(AV4&gt;=60,基本データ!$I$29/10000,IF(AV4&gt;=50,基本データ!$H$29/10000,AU15))))</f>
        <v>0</v>
      </c>
      <c r="AW15" s="190">
        <f ca="1">IF(AW4&gt;=70,基本データ!$K$29/10000,IF(AW4&gt;=65,基本データ!$J$29/10000,IF(AW4&gt;=60,基本データ!$I$29/10000,IF(AW4&gt;=50,基本データ!$H$29/10000,AV15))))</f>
        <v>0</v>
      </c>
      <c r="AX15" s="190">
        <f ca="1">IF(AX4&gt;=70,基本データ!$K$29/10000,IF(AX4&gt;=65,基本データ!$J$29/10000,IF(AX4&gt;=60,基本データ!$I$29/10000,IF(AX4&gt;=50,基本データ!$H$29/10000,AW15))))</f>
        <v>0</v>
      </c>
      <c r="AY15" s="190">
        <f ca="1">IF(AY4&gt;=70,基本データ!$K$29/10000,IF(AY4&gt;=65,基本データ!$J$29/10000,IF(AY4&gt;=60,基本データ!$I$29/10000,IF(AY4&gt;=50,基本データ!$H$29/10000,AX15))))</f>
        <v>0</v>
      </c>
      <c r="AZ15" s="190">
        <f ca="1">IF(AZ4&gt;=70,基本データ!$K$29/10000,IF(AZ4&gt;=65,基本データ!$J$29/10000,IF(AZ4&gt;=60,基本データ!$I$29/10000,IF(AZ4&gt;=50,基本データ!$H$29/10000,AY15))))</f>
        <v>0</v>
      </c>
      <c r="BA15" s="190">
        <f ca="1">IF(BA4&gt;=70,基本データ!$K$29/10000,IF(BA4&gt;=65,基本データ!$J$29/10000,IF(BA4&gt;=60,基本データ!$I$29/10000,IF(BA4&gt;=50,基本データ!$H$29/10000,AZ15))))</f>
        <v>0</v>
      </c>
      <c r="BB15" s="190">
        <f ca="1">IF(BB4&gt;=70,基本データ!$K$29/10000,IF(BB4&gt;=65,基本データ!$J$29/10000,IF(BB4&gt;=60,基本データ!$I$29/10000,IF(BB4&gt;=50,基本データ!$H$29/10000,BA15))))</f>
        <v>0</v>
      </c>
      <c r="BC15" s="190">
        <f ca="1">IF(BC4&gt;=70,基本データ!$K$29/10000,IF(BC4&gt;=65,基本データ!$J$29/10000,IF(BC4&gt;=60,基本データ!$I$29/10000,IF(BC4&gt;=50,基本データ!$H$29/10000,BB15))))</f>
        <v>0</v>
      </c>
      <c r="BD15" s="190">
        <f ca="1">IF(BD4&gt;=70,基本データ!$K$29/10000,IF(BD4&gt;=65,基本データ!$J$29/10000,IF(BD4&gt;=60,基本データ!$I$29/10000,IF(BD4&gt;=50,基本データ!$H$29/10000,BC15))))</f>
        <v>0</v>
      </c>
      <c r="BE15" s="190">
        <f ca="1">IF(BE4&gt;=70,基本データ!$K$29/10000,IF(BE4&gt;=65,基本データ!$J$29/10000,IF(BE4&gt;=60,基本データ!$I$29/10000,IF(BE4&gt;=50,基本データ!$H$29/10000,BD15))))</f>
        <v>0</v>
      </c>
      <c r="BF15" s="190">
        <f ca="1">IF(BF4&gt;=70,基本データ!$K$29/10000,IF(BF4&gt;=65,基本データ!$J$29/10000,IF(BF4&gt;=60,基本データ!$I$29/10000,IF(BF4&gt;=50,基本データ!$H$29/10000,BE15))))</f>
        <v>0</v>
      </c>
      <c r="BG15" s="190">
        <f ca="1">IF(BG4&gt;=70,基本データ!$K$29/10000,IF(BG4&gt;=65,基本データ!$J$29/10000,IF(BG4&gt;=60,基本データ!$I$29/10000,IF(BG4&gt;=50,基本データ!$H$29/10000,BF15))))</f>
        <v>0</v>
      </c>
      <c r="BH15" s="190">
        <f ca="1">IF(BH4&gt;=70,基本データ!$K$29/10000,IF(BH4&gt;=65,基本データ!$J$29/10000,IF(BH4&gt;=60,基本データ!$I$29/10000,IF(BH4&gt;=50,基本データ!$H$29/10000,BG15))))</f>
        <v>0</v>
      </c>
      <c r="BI15" s="190">
        <f ca="1">IF(BI4&gt;=70,基本データ!$K$29/10000,IF(BI4&gt;=65,基本データ!$J$29/10000,IF(BI4&gt;=60,基本データ!$I$29/10000,IF(BI4&gt;=50,基本データ!$H$29/10000,BH15))))</f>
        <v>0</v>
      </c>
      <c r="BJ15" s="190">
        <f ca="1">IF(BJ4&gt;=70,基本データ!$K$29/10000,IF(BJ4&gt;=65,基本データ!$J$29/10000,IF(BJ4&gt;=60,基本データ!$I$29/10000,IF(BJ4&gt;=50,基本データ!$H$29/10000,BI15))))</f>
        <v>0</v>
      </c>
      <c r="BK15" s="190">
        <f ca="1">IF(BK4&gt;=70,基本データ!$K$29/10000,IF(BK4&gt;=65,基本データ!$J$29/10000,IF(BK4&gt;=60,基本データ!$I$29/10000,IF(BK4&gt;=50,基本データ!$H$29/10000,BJ15))))</f>
        <v>0</v>
      </c>
      <c r="BL15" s="190">
        <f ca="1">IF(BL4&gt;=70,基本データ!$K$29/10000,IF(BL4&gt;=65,基本データ!$J$29/10000,IF(BL4&gt;=60,基本データ!$I$29/10000,IF(BL4&gt;=50,基本データ!$H$29/10000,BK15))))</f>
        <v>0</v>
      </c>
      <c r="BM15" s="190">
        <f ca="1">IF(BM4&gt;=70,基本データ!$K$29/10000,IF(BM4&gt;=65,基本データ!$J$29/10000,IF(BM4&gt;=60,基本データ!$I$29/10000,IF(BM4&gt;=50,基本データ!$H$29/10000,BL15))))</f>
        <v>0</v>
      </c>
      <c r="BN15" s="190">
        <f ca="1">IF(BN4&gt;=70,基本データ!$K$29/10000,IF(BN4&gt;=65,基本データ!$J$29/10000,IF(BN4&gt;=60,基本データ!$I$29/10000,IF(BN4&gt;=50,基本データ!$H$29/10000,BM15))))</f>
        <v>0</v>
      </c>
      <c r="BO15" s="190">
        <f ca="1">IF(BO4&gt;=70,基本データ!$K$29/10000,IF(BO4&gt;=65,基本データ!$J$29/10000,IF(BO4&gt;=60,基本データ!$I$29/10000,IF(BO4&gt;=50,基本データ!$H$29/10000,BN15))))</f>
        <v>0</v>
      </c>
      <c r="BP15" s="190">
        <f ca="1">IF(BP4&gt;=70,基本データ!$K$29/10000,IF(BP4&gt;=65,基本データ!$J$29/10000,IF(BP4&gt;=60,基本データ!$I$29/10000,IF(BP4&gt;=50,基本データ!$H$29/10000,BO15))))</f>
        <v>0</v>
      </c>
      <c r="BQ15" s="190">
        <f ca="1">IF(BQ4&gt;=70,基本データ!$K$29/10000,IF(BQ4&gt;=65,基本データ!$J$29/10000,IF(BQ4&gt;=60,基本データ!$I$29/10000,IF(BQ4&gt;=50,基本データ!$H$29/10000,BP15))))</f>
        <v>0</v>
      </c>
      <c r="BR15" s="190">
        <f ca="1">IF(BR4&gt;=70,基本データ!$K$29/10000,IF(BR4&gt;=65,基本データ!$J$29/10000,IF(BR4&gt;=60,基本データ!$I$29/10000,IF(BR4&gt;=50,基本データ!$H$29/10000,BQ15))))</f>
        <v>0</v>
      </c>
      <c r="BS15" s="190">
        <f ca="1">IF(BS4&gt;=70,基本データ!$K$29/10000,IF(BS4&gt;=65,基本データ!$J$29/10000,IF(BS4&gt;=60,基本データ!$I$29/10000,IF(BS4&gt;=50,基本データ!$H$29/10000,BR15))))</f>
        <v>0</v>
      </c>
      <c r="BT15" s="190">
        <f ca="1">IF(BT4&gt;=70,基本データ!$K$29/10000,IF(BT4&gt;=65,基本データ!$J$29/10000,IF(BT4&gt;=60,基本データ!$I$29/10000,IF(BT4&gt;=50,基本データ!$H$29/10000,BS15))))</f>
        <v>0</v>
      </c>
      <c r="BU15" s="190">
        <f ca="1">IF(BU4&gt;=70,基本データ!$K$29/10000,IF(BU4&gt;=65,基本データ!$J$29/10000,IF(BU4&gt;=60,基本データ!$I$29/10000,IF(BU4&gt;=50,基本データ!$H$29/10000,BT15))))</f>
        <v>0</v>
      </c>
      <c r="BV15" s="190">
        <f ca="1">IF(BV4&gt;=70,基本データ!$K$29/10000,IF(BV4&gt;=65,基本データ!$J$29/10000,IF(BV4&gt;=60,基本データ!$I$29/10000,IF(BV4&gt;=50,基本データ!$H$29/10000,BU15))))</f>
        <v>0</v>
      </c>
      <c r="BW15" s="190">
        <f ca="1">IF(BW4&gt;=70,基本データ!$K$29/10000,IF(BW4&gt;=65,基本データ!$J$29/10000,IF(BW4&gt;=60,基本データ!$I$29/10000,IF(BW4&gt;=50,基本データ!$H$29/10000,BV15))))</f>
        <v>0</v>
      </c>
      <c r="BX15" s="190">
        <f ca="1">IF(BX4&gt;=70,基本データ!$K$29/10000,IF(BX4&gt;=65,基本データ!$J$29/10000,IF(BX4&gt;=60,基本データ!$I$29/10000,IF(BX4&gt;=50,基本データ!$H$29/10000,BW15))))</f>
        <v>0</v>
      </c>
      <c r="BY15" s="190">
        <f ca="1">IF(BY4&gt;=70,基本データ!$K$29/10000,IF(BY4&gt;=65,基本データ!$J$29/10000,IF(BY4&gt;=60,基本データ!$I$29/10000,IF(BY4&gt;=50,基本データ!$H$29/10000,BX15))))</f>
        <v>0</v>
      </c>
      <c r="BZ15" s="190">
        <f ca="1">IF(BZ4&gt;=70,基本データ!$K$29/10000,IF(BZ4&gt;=65,基本データ!$J$29/10000,IF(BZ4&gt;=60,基本データ!$I$29/10000,IF(BZ4&gt;=50,基本データ!$H$29/10000,BY15))))</f>
        <v>0</v>
      </c>
      <c r="CA15" s="190">
        <f ca="1">IF(CA4&gt;=70,基本データ!$K$29/10000,IF(CA4&gt;=65,基本データ!$J$29/10000,IF(CA4&gt;=60,基本データ!$I$29/10000,IF(CA4&gt;=50,基本データ!$H$29/10000,BZ15))))</f>
        <v>0</v>
      </c>
      <c r="CB15" s="190">
        <f ca="1">IF(CB4&gt;=70,基本データ!$K$29/10000,IF(CB4&gt;=65,基本データ!$J$29/10000,IF(CB4&gt;=60,基本データ!$I$29/10000,IF(CB4&gt;=50,基本データ!$H$29/10000,CA15))))</f>
        <v>0</v>
      </c>
      <c r="CC15" s="190">
        <f ca="1">IF(CC4&gt;=70,基本データ!$K$29/10000,IF(CC4&gt;=65,基本データ!$J$29/10000,IF(CC4&gt;=60,基本データ!$I$29/10000,IF(CC4&gt;=50,基本データ!$H$29/10000,CB15))))</f>
        <v>0</v>
      </c>
      <c r="CD15" s="190">
        <f ca="1">IF(CD4&gt;=70,基本データ!$K$29/10000,IF(CD4&gt;=65,基本データ!$J$29/10000,IF(CD4&gt;=60,基本データ!$I$29/10000,IF(CD4&gt;=50,基本データ!$H$29/10000,CC15))))</f>
        <v>0</v>
      </c>
      <c r="CE15" s="190">
        <f ca="1">IF(CE4&gt;=70,基本データ!$K$29/10000,IF(CE4&gt;=65,基本データ!$J$29/10000,IF(CE4&gt;=60,基本データ!$I$29/10000,IF(CE4&gt;=50,基本データ!$H$29/10000,CD15))))</f>
        <v>0</v>
      </c>
    </row>
    <row r="16" spans="2:83" ht="11.4" customHeight="1" x14ac:dyDescent="0.45">
      <c r="B16" s="469"/>
      <c r="C16" s="18" t="s">
        <v>112</v>
      </c>
      <c r="D16" s="31"/>
      <c r="E16" s="458"/>
      <c r="F16" s="189">
        <f ca="1">IF(F4&lt;65,0,基本データ!H32/10000)</f>
        <v>0</v>
      </c>
      <c r="G16" s="191">
        <f ca="1">IF(G4&lt;65,0,基本データ!$H32/10000)</f>
        <v>0</v>
      </c>
      <c r="H16" s="191">
        <f ca="1">IF(H4&lt;65,0,基本データ!$H32/10000)</f>
        <v>0</v>
      </c>
      <c r="I16" s="191">
        <f ca="1">IF(I4&lt;65,0,基本データ!$H32/10000)</f>
        <v>0</v>
      </c>
      <c r="J16" s="191">
        <f ca="1">IF(J4&lt;65,0,基本データ!$H32/10000)</f>
        <v>0</v>
      </c>
      <c r="K16" s="191">
        <f ca="1">IF(K4&lt;65,0,基本データ!$H32/10000)</f>
        <v>0</v>
      </c>
      <c r="L16" s="191">
        <f ca="1">IF(L4&lt;65,0,基本データ!$H32/10000)</f>
        <v>0</v>
      </c>
      <c r="M16" s="191">
        <f ca="1">IF(M4&lt;65,0,基本データ!$H32/10000)</f>
        <v>0</v>
      </c>
      <c r="N16" s="191">
        <f ca="1">IF(N4&lt;65,0,基本データ!$H32/10000)</f>
        <v>0</v>
      </c>
      <c r="O16" s="191">
        <f ca="1">IF(O4&lt;65,0,基本データ!$H32/10000)</f>
        <v>0</v>
      </c>
      <c r="P16" s="191">
        <f ca="1">IF(P4&lt;65,0,基本データ!$H32/10000)</f>
        <v>0</v>
      </c>
      <c r="Q16" s="191">
        <f ca="1">IF(Q4&lt;65,0,基本データ!$H32/10000)</f>
        <v>0</v>
      </c>
      <c r="R16" s="191">
        <f ca="1">IF(R4&lt;65,0,基本データ!$H32/10000)</f>
        <v>0</v>
      </c>
      <c r="S16" s="191">
        <f ca="1">IF(S4&lt;65,0,基本データ!$H32/10000)</f>
        <v>0</v>
      </c>
      <c r="T16" s="191">
        <f ca="1">IF(T4&lt;65,0,基本データ!$H32/10000)</f>
        <v>0</v>
      </c>
      <c r="U16" s="191">
        <f ca="1">IF(U4&lt;65,0,基本データ!$H32/10000)</f>
        <v>100</v>
      </c>
      <c r="V16" s="191">
        <f ca="1">IF(V4&lt;65,0,基本データ!$H32/10000)</f>
        <v>100</v>
      </c>
      <c r="W16" s="191">
        <f ca="1">IF(W4&lt;65,0,基本データ!$H32/10000)</f>
        <v>100</v>
      </c>
      <c r="X16" s="191">
        <f ca="1">IF(X4&lt;65,0,基本データ!$H32/10000)</f>
        <v>100</v>
      </c>
      <c r="Y16" s="191">
        <f ca="1">IF(Y4&lt;65,0,基本データ!$H32/10000)</f>
        <v>100</v>
      </c>
      <c r="Z16" s="191">
        <f ca="1">IF(Z4&lt;65,0,基本データ!$H32/10000)</f>
        <v>100</v>
      </c>
      <c r="AA16" s="191">
        <f ca="1">IF(AA4&lt;65,0,基本データ!$H32/10000)</f>
        <v>100</v>
      </c>
      <c r="AB16" s="191">
        <f ca="1">IF(AB4&lt;65,0,基本データ!$H32/10000)</f>
        <v>100</v>
      </c>
      <c r="AC16" s="191">
        <f ca="1">IF(AC4&lt;65,0,基本データ!$H32/10000)</f>
        <v>100</v>
      </c>
      <c r="AD16" s="191">
        <f ca="1">IF(AD4&lt;65,0,基本データ!$H32/10000)</f>
        <v>100</v>
      </c>
      <c r="AE16" s="191">
        <f ca="1">IF(AE4&lt;65,0,基本データ!$H32/10000)</f>
        <v>100</v>
      </c>
      <c r="AF16" s="191">
        <f ca="1">IF(AF4&lt;65,0,基本データ!$H32/10000)</f>
        <v>100</v>
      </c>
      <c r="AG16" s="191">
        <f ca="1">IF(AG4&lt;65,0,基本データ!$H32/10000)</f>
        <v>100</v>
      </c>
      <c r="AH16" s="191">
        <f ca="1">IF(AH4&lt;65,0,基本データ!$H32/10000)</f>
        <v>100</v>
      </c>
      <c r="AI16" s="191">
        <f ca="1">IF(AI4&lt;65,0,基本データ!$H32/10000)</f>
        <v>100</v>
      </c>
      <c r="AJ16" s="191">
        <f ca="1">IF(AJ4&lt;65,0,基本データ!$H32/10000)</f>
        <v>100</v>
      </c>
      <c r="AK16" s="191">
        <f ca="1">IF(AK4&lt;65,0,基本データ!$H32/10000)</f>
        <v>100</v>
      </c>
      <c r="AL16" s="191">
        <f ca="1">IF(AL4&lt;65,0,基本データ!$H32/10000)</f>
        <v>100</v>
      </c>
      <c r="AM16" s="191">
        <f ca="1">IF(AM4&lt;65,0,基本データ!$H32/10000)</f>
        <v>100</v>
      </c>
      <c r="AN16" s="191">
        <f ca="1">IF(AN4&lt;65,0,基本データ!$H32/10000)</f>
        <v>100</v>
      </c>
      <c r="AO16" s="191">
        <f ca="1">IF(AO4&lt;65,0,基本データ!$H32/10000)</f>
        <v>100</v>
      </c>
      <c r="AP16" s="191">
        <f ca="1">IF(AP4&lt;65,0,基本データ!$H32/10000)</f>
        <v>100</v>
      </c>
      <c r="AQ16" s="191">
        <f ca="1">IF(AQ4&lt;65,0,基本データ!$H32/10000)</f>
        <v>100</v>
      </c>
      <c r="AR16" s="191">
        <f ca="1">IF(AR4&lt;65,0,基本データ!$H32/10000)</f>
        <v>100</v>
      </c>
      <c r="AS16" s="191">
        <f ca="1">IF(AS4&lt;65,0,基本データ!$H32/10000)</f>
        <v>100</v>
      </c>
      <c r="AT16" s="191">
        <f ca="1">IF(AT4&lt;65,0,基本データ!$H32/10000)</f>
        <v>100</v>
      </c>
      <c r="AU16" s="191">
        <f ca="1">IF(AU4&lt;65,0,基本データ!$H32/10000)</f>
        <v>100</v>
      </c>
      <c r="AV16" s="191">
        <f ca="1">IF(AV4&lt;65,0,基本データ!$H32/10000)</f>
        <v>100</v>
      </c>
      <c r="AW16" s="191">
        <f ca="1">IF(AW4&lt;65,0,基本データ!$H32/10000)</f>
        <v>100</v>
      </c>
      <c r="AX16" s="191">
        <f ca="1">IF(AX4&lt;65,0,基本データ!$H32/10000)</f>
        <v>100</v>
      </c>
      <c r="AY16" s="191">
        <f ca="1">IF(AY4&lt;65,0,基本データ!$H32/10000)</f>
        <v>100</v>
      </c>
      <c r="AZ16" s="191">
        <f ca="1">IF(AZ4&lt;65,0,基本データ!$H32/10000)</f>
        <v>100</v>
      </c>
      <c r="BA16" s="191">
        <f ca="1">IF(BA4&lt;65,0,基本データ!$H32/10000)</f>
        <v>100</v>
      </c>
      <c r="BB16" s="191">
        <f ca="1">IF(BB4&lt;65,0,基本データ!$H32/10000)</f>
        <v>100</v>
      </c>
      <c r="BC16" s="191">
        <f ca="1">IF(BC4&lt;65,0,基本データ!$H32/10000)</f>
        <v>100</v>
      </c>
      <c r="BD16" s="191">
        <f ca="1">IF(BD4&lt;65,0,基本データ!$H32/10000)</f>
        <v>100</v>
      </c>
      <c r="BE16" s="191">
        <f ca="1">IF(BE4&lt;65,0,基本データ!$H32/10000)</f>
        <v>100</v>
      </c>
      <c r="BF16" s="191">
        <f ca="1">IF(BF4&lt;65,0,基本データ!$H32/10000)</f>
        <v>100</v>
      </c>
      <c r="BG16" s="191">
        <f ca="1">IF(BG4&lt;65,0,基本データ!$H32/10000)</f>
        <v>100</v>
      </c>
      <c r="BH16" s="191">
        <f ca="1">IF(BH4&lt;65,0,基本データ!$H32/10000)</f>
        <v>100</v>
      </c>
      <c r="BI16" s="191">
        <f ca="1">IF(BI4&lt;65,0,基本データ!$H32/10000)</f>
        <v>100</v>
      </c>
      <c r="BJ16" s="191">
        <f ca="1">IF(BJ4&lt;65,0,基本データ!$H32/10000)</f>
        <v>100</v>
      </c>
      <c r="BK16" s="191">
        <f ca="1">IF(BK4&lt;65,0,基本データ!$H32/10000)</f>
        <v>100</v>
      </c>
      <c r="BL16" s="191">
        <f ca="1">IF(BL4&lt;65,0,基本データ!$H32/10000)</f>
        <v>100</v>
      </c>
      <c r="BM16" s="191">
        <f ca="1">IF(BM4&lt;65,0,基本データ!$H32/10000)</f>
        <v>100</v>
      </c>
      <c r="BN16" s="191">
        <f ca="1">IF(BN4&lt;65,0,基本データ!$H32/10000)</f>
        <v>100</v>
      </c>
      <c r="BO16" s="191">
        <f ca="1">IF(BO4&lt;65,0,基本データ!$H32/10000)</f>
        <v>100</v>
      </c>
      <c r="BP16" s="191">
        <f ca="1">IF(BP4&lt;65,0,基本データ!$H32/10000)</f>
        <v>100</v>
      </c>
      <c r="BQ16" s="191">
        <f ca="1">IF(BQ4&lt;65,0,基本データ!$H32/10000)</f>
        <v>100</v>
      </c>
      <c r="BR16" s="191">
        <f ca="1">IF(BR4&lt;65,0,基本データ!$H32/10000)</f>
        <v>100</v>
      </c>
      <c r="BS16" s="191">
        <f ca="1">IF(BS4&lt;65,0,基本データ!$H32/10000)</f>
        <v>100</v>
      </c>
      <c r="BT16" s="191">
        <f ca="1">IF(BT4&lt;65,0,基本データ!$H32/10000)</f>
        <v>100</v>
      </c>
      <c r="BU16" s="191">
        <f ca="1">IF(BU4&lt;65,0,基本データ!$H32/10000)</f>
        <v>100</v>
      </c>
      <c r="BV16" s="191">
        <f ca="1">IF(BV4&lt;65,0,基本データ!$H32/10000)</f>
        <v>100</v>
      </c>
      <c r="BW16" s="191">
        <f ca="1">IF(BW4&lt;65,0,基本データ!$H32/10000)</f>
        <v>100</v>
      </c>
      <c r="BX16" s="191">
        <f ca="1">IF(BX4&lt;65,0,基本データ!$H32/10000)</f>
        <v>100</v>
      </c>
      <c r="BY16" s="191">
        <f ca="1">IF(BY4&lt;65,0,基本データ!$H32/10000)</f>
        <v>100</v>
      </c>
      <c r="BZ16" s="191">
        <f ca="1">IF(BZ4&lt;65,0,基本データ!$H32/10000)</f>
        <v>100</v>
      </c>
      <c r="CA16" s="191">
        <f ca="1">IF(CA4&lt;65,0,基本データ!$H32/10000)</f>
        <v>100</v>
      </c>
      <c r="CB16" s="191">
        <f ca="1">IF(CB4&lt;65,0,基本データ!$H32/10000)</f>
        <v>100</v>
      </c>
      <c r="CC16" s="191">
        <f ca="1">IF(CC4&lt;65,0,基本データ!$H32/10000)</f>
        <v>100</v>
      </c>
      <c r="CD16" s="191">
        <f ca="1">IF(CD4&lt;65,0,基本データ!$H32/10000)</f>
        <v>100</v>
      </c>
      <c r="CE16" s="191">
        <f ca="1">IF(CE4&lt;65,0,基本データ!$H32/10000)</f>
        <v>100</v>
      </c>
    </row>
    <row r="17" spans="2:83" ht="11.4" customHeight="1" x14ac:dyDescent="0.45">
      <c r="B17" s="469"/>
      <c r="C17" s="18" t="s">
        <v>107</v>
      </c>
      <c r="D17" s="31"/>
      <c r="E17" s="458"/>
      <c r="F17" s="189">
        <f ca="1">控除の計算!F127+控除の計算!F148</f>
        <v>26.26</v>
      </c>
      <c r="G17" s="189">
        <f ca="1">控除の計算!G127+控除の計算!G148</f>
        <v>28</v>
      </c>
      <c r="H17" s="189">
        <f ca="1">控除の計算!H127+控除の計算!H148</f>
        <v>29.73</v>
      </c>
      <c r="I17" s="189">
        <f ca="1">控除の計算!I127+控除の計算!I148</f>
        <v>31.47</v>
      </c>
      <c r="J17" s="189">
        <f ca="1">控除の計算!J127+控除の計算!J148</f>
        <v>33.200000000000003</v>
      </c>
      <c r="K17" s="189">
        <f ca="1">控除の計算!K127+控除の計算!K148</f>
        <v>34.93</v>
      </c>
      <c r="L17" s="189">
        <f ca="1">控除の計算!L127+控除の計算!L148</f>
        <v>36.67</v>
      </c>
      <c r="M17" s="189">
        <f ca="1">控除の計算!M127+控除の計算!M148</f>
        <v>38.4</v>
      </c>
      <c r="N17" s="189">
        <f ca="1">控除の計算!N127+控除の計算!N148</f>
        <v>40.14</v>
      </c>
      <c r="O17" s="189">
        <f ca="1">控除の計算!O127+控除の計算!O148</f>
        <v>41.870000000000005</v>
      </c>
      <c r="P17" s="189">
        <f ca="1">控除の計算!P127+控除の計算!P148</f>
        <v>43.61</v>
      </c>
      <c r="Q17" s="189">
        <f ca="1">控除の計算!Q127+控除の計算!Q148</f>
        <v>45.34</v>
      </c>
      <c r="R17" s="189">
        <f ca="1">控除の計算!R127+控除の計算!R148</f>
        <v>47.49</v>
      </c>
      <c r="S17" s="189">
        <f ca="1">控除の計算!S127+控除の計算!S148</f>
        <v>49.24</v>
      </c>
      <c r="T17" s="189">
        <f ca="1">控除の計算!T127+控除の計算!T148</f>
        <v>0</v>
      </c>
      <c r="U17" s="189">
        <f ca="1">控除の計算!U127+控除の計算!U148</f>
        <v>0</v>
      </c>
      <c r="V17" s="189">
        <f ca="1">控除の計算!V127+控除の計算!V148</f>
        <v>0</v>
      </c>
      <c r="W17" s="189">
        <f ca="1">控除の計算!W127+控除の計算!W148</f>
        <v>0</v>
      </c>
      <c r="X17" s="189">
        <f ca="1">控除の計算!X127+控除の計算!X148</f>
        <v>0</v>
      </c>
      <c r="Y17" s="189">
        <f ca="1">控除の計算!Y127+控除の計算!Y148</f>
        <v>0</v>
      </c>
      <c r="Z17" s="189">
        <f ca="1">控除の計算!Z127+控除の計算!Z148</f>
        <v>0</v>
      </c>
      <c r="AA17" s="189">
        <f ca="1">控除の計算!AA127+控除の計算!AA148</f>
        <v>0</v>
      </c>
      <c r="AB17" s="189">
        <f ca="1">控除の計算!AB127+控除の計算!AB148</f>
        <v>0</v>
      </c>
      <c r="AC17" s="189">
        <f ca="1">控除の計算!AC127+控除の計算!AC148</f>
        <v>0</v>
      </c>
      <c r="AD17" s="189">
        <f ca="1">控除の計算!AD127+控除の計算!AD148</f>
        <v>0</v>
      </c>
      <c r="AE17" s="189">
        <f ca="1">控除の計算!AE127+控除の計算!AE148</f>
        <v>0</v>
      </c>
      <c r="AF17" s="189">
        <f ca="1">控除の計算!AF127+控除の計算!AF148</f>
        <v>0</v>
      </c>
      <c r="AG17" s="189">
        <f ca="1">控除の計算!AG127+控除の計算!AG148</f>
        <v>0</v>
      </c>
      <c r="AH17" s="189">
        <f ca="1">控除の計算!AH127+控除の計算!AH148</f>
        <v>0</v>
      </c>
      <c r="AI17" s="189">
        <f ca="1">控除の計算!AI127+控除の計算!AI148</f>
        <v>0</v>
      </c>
      <c r="AJ17" s="189">
        <f ca="1">控除の計算!AJ127+控除の計算!AJ148</f>
        <v>0</v>
      </c>
      <c r="AK17" s="189">
        <f ca="1">控除の計算!AK127+控除の計算!AK148</f>
        <v>0</v>
      </c>
      <c r="AL17" s="189">
        <f ca="1">控除の計算!AL127+控除の計算!AL148</f>
        <v>0</v>
      </c>
      <c r="AM17" s="189">
        <f ca="1">控除の計算!AM127+控除の計算!AM148</f>
        <v>0</v>
      </c>
      <c r="AN17" s="189">
        <f ca="1">控除の計算!AN127+控除の計算!AN148</f>
        <v>0</v>
      </c>
      <c r="AO17" s="189">
        <f ca="1">控除の計算!AO127+控除の計算!AO148</f>
        <v>0</v>
      </c>
      <c r="AP17" s="189">
        <f ca="1">控除の計算!AP127+控除の計算!AP148</f>
        <v>0</v>
      </c>
      <c r="AQ17" s="189">
        <f ca="1">控除の計算!AQ127+控除の計算!AQ148</f>
        <v>0</v>
      </c>
      <c r="AR17" s="189">
        <f ca="1">控除の計算!AR127+控除の計算!AR148</f>
        <v>0</v>
      </c>
      <c r="AS17" s="189">
        <f ca="1">控除の計算!AS127+控除の計算!AS148</f>
        <v>0</v>
      </c>
      <c r="AT17" s="189">
        <f ca="1">控除の計算!AT127+控除の計算!AT148</f>
        <v>0</v>
      </c>
      <c r="AU17" s="189">
        <f ca="1">控除の計算!AU127+控除の計算!AU148</f>
        <v>0</v>
      </c>
      <c r="AV17" s="189">
        <f ca="1">控除の計算!AV127+控除の計算!AV148</f>
        <v>0</v>
      </c>
      <c r="AW17" s="189">
        <f ca="1">控除の計算!AW127+控除の計算!AW148</f>
        <v>0</v>
      </c>
      <c r="AX17" s="189">
        <f ca="1">控除の計算!AX127+控除の計算!AX148</f>
        <v>0</v>
      </c>
      <c r="AY17" s="189">
        <f ca="1">控除の計算!AY127+控除の計算!AY148</f>
        <v>0</v>
      </c>
      <c r="AZ17" s="189">
        <f ca="1">控除の計算!AZ127+控除の計算!AZ148</f>
        <v>0</v>
      </c>
      <c r="BA17" s="189">
        <f ca="1">控除の計算!BA127+控除の計算!BA148</f>
        <v>0</v>
      </c>
      <c r="BB17" s="189">
        <f ca="1">控除の計算!BB127+控除の計算!BB148</f>
        <v>0</v>
      </c>
      <c r="BC17" s="189">
        <f ca="1">控除の計算!BC127+控除の計算!BC148</f>
        <v>0</v>
      </c>
      <c r="BD17" s="189">
        <f ca="1">控除の計算!BD127+控除の計算!BD148</f>
        <v>0</v>
      </c>
      <c r="BE17" s="189">
        <f ca="1">控除の計算!BE127+控除の計算!BE148</f>
        <v>0</v>
      </c>
      <c r="BF17" s="189">
        <f ca="1">控除の計算!BF127+控除の計算!BF148</f>
        <v>0</v>
      </c>
      <c r="BG17" s="189">
        <f ca="1">控除の計算!BG127+控除の計算!BG148</f>
        <v>0</v>
      </c>
      <c r="BH17" s="189">
        <f ca="1">控除の計算!BH127+控除の計算!BH148</f>
        <v>0</v>
      </c>
      <c r="BI17" s="189">
        <f ca="1">控除の計算!BI127+控除の計算!BI148</f>
        <v>0</v>
      </c>
      <c r="BJ17" s="189">
        <f ca="1">控除の計算!BJ127+控除の計算!BJ148</f>
        <v>0</v>
      </c>
      <c r="BK17" s="189">
        <f ca="1">控除の計算!BK127+控除の計算!BK148</f>
        <v>0</v>
      </c>
      <c r="BL17" s="189">
        <f ca="1">控除の計算!BL127+控除の計算!BL148</f>
        <v>0</v>
      </c>
      <c r="BM17" s="189">
        <f ca="1">控除の計算!BM127+控除の計算!BM148</f>
        <v>0</v>
      </c>
      <c r="BN17" s="189">
        <f ca="1">控除の計算!BN127+控除の計算!BN148</f>
        <v>0</v>
      </c>
      <c r="BO17" s="189">
        <f ca="1">控除の計算!BO127+控除の計算!BO148</f>
        <v>0</v>
      </c>
      <c r="BP17" s="189">
        <f ca="1">控除の計算!BP127+控除の計算!BP148</f>
        <v>0</v>
      </c>
      <c r="BQ17" s="189">
        <f ca="1">控除の計算!BQ127+控除の計算!BQ148</f>
        <v>0</v>
      </c>
      <c r="BR17" s="189">
        <f ca="1">控除の計算!BR127+控除の計算!BR148</f>
        <v>0</v>
      </c>
      <c r="BS17" s="189">
        <f ca="1">控除の計算!BS127+控除の計算!BS148</f>
        <v>0</v>
      </c>
      <c r="BT17" s="189">
        <f ca="1">控除の計算!BT127+控除の計算!BT148</f>
        <v>0</v>
      </c>
      <c r="BU17" s="189">
        <f ca="1">控除の計算!BU127+控除の計算!BU148</f>
        <v>0</v>
      </c>
      <c r="BV17" s="189">
        <f ca="1">控除の計算!BV127+控除の計算!BV148</f>
        <v>0</v>
      </c>
      <c r="BW17" s="189">
        <f ca="1">控除の計算!BW127+控除の計算!BW148</f>
        <v>0</v>
      </c>
      <c r="BX17" s="189">
        <f ca="1">控除の計算!BX127+控除の計算!BX148</f>
        <v>0</v>
      </c>
      <c r="BY17" s="189">
        <f ca="1">控除の計算!BY127+控除の計算!BY148</f>
        <v>0</v>
      </c>
      <c r="BZ17" s="189">
        <f ca="1">控除の計算!BZ127+控除の計算!BZ148</f>
        <v>0</v>
      </c>
      <c r="CA17" s="189">
        <f ca="1">控除の計算!CA127+控除の計算!CA148</f>
        <v>0</v>
      </c>
      <c r="CB17" s="189">
        <f ca="1">控除の計算!CB127+控除の計算!CB148</f>
        <v>0</v>
      </c>
      <c r="CC17" s="189">
        <f ca="1">控除の計算!CC127+控除の計算!CC148</f>
        <v>0</v>
      </c>
      <c r="CD17" s="189">
        <f>控除の計算!CD127+控除の計算!CD148</f>
        <v>0</v>
      </c>
      <c r="CE17" s="189">
        <f>控除の計算!CE127+控除の計算!CE148</f>
        <v>0</v>
      </c>
    </row>
    <row r="18" spans="2:83" ht="11.4" customHeight="1" x14ac:dyDescent="0.45">
      <c r="B18" s="469"/>
      <c r="C18" s="18" t="s">
        <v>114</v>
      </c>
      <c r="D18" s="32"/>
      <c r="E18" s="459"/>
      <c r="F18" s="189">
        <f>控除の計算!F165</f>
        <v>61.6068</v>
      </c>
      <c r="G18" s="191">
        <f>控除の計算!G165</f>
        <v>63.646799999999999</v>
      </c>
      <c r="H18" s="191">
        <f>控除の計算!H165</f>
        <v>65.686800000000005</v>
      </c>
      <c r="I18" s="191">
        <f>控除の計算!I165</f>
        <v>67.726799999999997</v>
      </c>
      <c r="J18" s="191">
        <f>控除の計算!J165</f>
        <v>69.766800000000003</v>
      </c>
      <c r="K18" s="191">
        <f>控除の計算!K165</f>
        <v>71.80680000000001</v>
      </c>
      <c r="L18" s="191">
        <f>控除の計算!L165</f>
        <v>73.846800000000002</v>
      </c>
      <c r="M18" s="191">
        <f>控除の計算!M165</f>
        <v>75.886799999999994</v>
      </c>
      <c r="N18" s="191">
        <f>控除の計算!N165</f>
        <v>77.9268</v>
      </c>
      <c r="O18" s="191">
        <f>控除の計算!O165</f>
        <v>79.966800000000006</v>
      </c>
      <c r="P18" s="191">
        <f>控除の計算!P165</f>
        <v>82.006799999999998</v>
      </c>
      <c r="Q18" s="191">
        <f>控除の計算!Q165</f>
        <v>84.04679999999999</v>
      </c>
      <c r="R18" s="191">
        <f>控除の計算!R165</f>
        <v>86.086799999999997</v>
      </c>
      <c r="S18" s="191">
        <f>控除の計算!S165</f>
        <v>88.126800000000003</v>
      </c>
      <c r="T18" s="191">
        <f>控除の計算!T165</f>
        <v>0</v>
      </c>
      <c r="U18" s="191">
        <f>控除の計算!U165</f>
        <v>0</v>
      </c>
      <c r="V18" s="191">
        <f>控除の計算!V165</f>
        <v>0</v>
      </c>
      <c r="W18" s="191">
        <f>控除の計算!W165</f>
        <v>0</v>
      </c>
      <c r="X18" s="191">
        <f>控除の計算!X165</f>
        <v>0</v>
      </c>
      <c r="Y18" s="191">
        <f>控除の計算!Y165</f>
        <v>0</v>
      </c>
      <c r="Z18" s="191">
        <f>控除の計算!Z165</f>
        <v>0</v>
      </c>
      <c r="AA18" s="191">
        <f>控除の計算!AA165</f>
        <v>0</v>
      </c>
      <c r="AB18" s="191">
        <f>控除の計算!AB165</f>
        <v>0</v>
      </c>
      <c r="AC18" s="191">
        <f>控除の計算!AC165</f>
        <v>0</v>
      </c>
      <c r="AD18" s="191">
        <f>控除の計算!AD165</f>
        <v>0</v>
      </c>
      <c r="AE18" s="191">
        <f>控除の計算!AE165</f>
        <v>0</v>
      </c>
      <c r="AF18" s="191">
        <f>控除の計算!AF165</f>
        <v>0</v>
      </c>
      <c r="AG18" s="191">
        <f>控除の計算!AG165</f>
        <v>0</v>
      </c>
      <c r="AH18" s="191">
        <f>控除の計算!AH165</f>
        <v>0</v>
      </c>
      <c r="AI18" s="191">
        <f>控除の計算!AI165</f>
        <v>0</v>
      </c>
      <c r="AJ18" s="191">
        <f>控除の計算!AJ165</f>
        <v>0</v>
      </c>
      <c r="AK18" s="191">
        <f>控除の計算!AK165</f>
        <v>0</v>
      </c>
      <c r="AL18" s="191">
        <f>控除の計算!AL165</f>
        <v>0</v>
      </c>
      <c r="AM18" s="191">
        <f>控除の計算!AM165</f>
        <v>0</v>
      </c>
      <c r="AN18" s="191">
        <f>控除の計算!AN165</f>
        <v>0</v>
      </c>
      <c r="AO18" s="191">
        <f>控除の計算!AO165</f>
        <v>0</v>
      </c>
      <c r="AP18" s="191">
        <f>控除の計算!AP165</f>
        <v>0</v>
      </c>
      <c r="AQ18" s="191">
        <f>控除の計算!AQ165</f>
        <v>0</v>
      </c>
      <c r="AR18" s="191">
        <f>控除の計算!AR165</f>
        <v>0</v>
      </c>
      <c r="AS18" s="191">
        <f>控除の計算!AS165</f>
        <v>0</v>
      </c>
      <c r="AT18" s="191">
        <f>控除の計算!AT165</f>
        <v>0</v>
      </c>
      <c r="AU18" s="191">
        <f>控除の計算!AU165</f>
        <v>0</v>
      </c>
      <c r="AV18" s="191">
        <f>控除の計算!AV165</f>
        <v>0</v>
      </c>
      <c r="AW18" s="191">
        <f>控除の計算!AW165</f>
        <v>0</v>
      </c>
      <c r="AX18" s="191">
        <f>控除の計算!AX165</f>
        <v>0</v>
      </c>
      <c r="AY18" s="191">
        <f>控除の計算!AY165</f>
        <v>0</v>
      </c>
      <c r="AZ18" s="191">
        <f>控除の計算!AZ165</f>
        <v>0</v>
      </c>
      <c r="BA18" s="191">
        <f>控除の計算!BA165</f>
        <v>0</v>
      </c>
      <c r="BB18" s="191">
        <f>控除の計算!BB165</f>
        <v>0</v>
      </c>
      <c r="BC18" s="191">
        <f>控除の計算!BC165</f>
        <v>0</v>
      </c>
      <c r="BD18" s="191">
        <f>控除の計算!BD165</f>
        <v>0</v>
      </c>
      <c r="BE18" s="191">
        <f>控除の計算!BE165</f>
        <v>0</v>
      </c>
      <c r="BF18" s="191">
        <f>控除の計算!BF165</f>
        <v>0</v>
      </c>
      <c r="BG18" s="191">
        <f>控除の計算!BG165</f>
        <v>0</v>
      </c>
      <c r="BH18" s="191">
        <f>控除の計算!BH165</f>
        <v>0</v>
      </c>
      <c r="BI18" s="191">
        <f>控除の計算!BI165</f>
        <v>0</v>
      </c>
      <c r="BJ18" s="191">
        <f>控除の計算!BJ165</f>
        <v>0</v>
      </c>
      <c r="BK18" s="191">
        <f>控除の計算!BK165</f>
        <v>0</v>
      </c>
      <c r="BL18" s="191">
        <f>控除の計算!BL165</f>
        <v>0</v>
      </c>
      <c r="BM18" s="191">
        <f>控除の計算!BM165</f>
        <v>0</v>
      </c>
      <c r="BN18" s="191">
        <f>控除の計算!BN165</f>
        <v>0</v>
      </c>
      <c r="BO18" s="191">
        <f>控除の計算!BO165</f>
        <v>0</v>
      </c>
      <c r="BP18" s="191">
        <f>控除の計算!BP165</f>
        <v>0</v>
      </c>
      <c r="BQ18" s="191">
        <f>控除の計算!BQ165</f>
        <v>0</v>
      </c>
      <c r="BR18" s="191">
        <f>控除の計算!BR165</f>
        <v>0</v>
      </c>
      <c r="BS18" s="191">
        <f>控除の計算!BS165</f>
        <v>0</v>
      </c>
      <c r="BT18" s="191">
        <f>控除の計算!BT165</f>
        <v>0</v>
      </c>
      <c r="BU18" s="191">
        <f>控除の計算!BU165</f>
        <v>0</v>
      </c>
      <c r="BV18" s="191">
        <f>控除の計算!BV165</f>
        <v>0</v>
      </c>
      <c r="BW18" s="191">
        <f>控除の計算!BW165</f>
        <v>0</v>
      </c>
      <c r="BX18" s="191">
        <f>控除の計算!BX165</f>
        <v>0</v>
      </c>
      <c r="BY18" s="191">
        <f>控除の計算!BY165</f>
        <v>0</v>
      </c>
      <c r="BZ18" s="191">
        <f>控除の計算!BZ165</f>
        <v>0</v>
      </c>
      <c r="CA18" s="191">
        <f>控除の計算!CA165</f>
        <v>0</v>
      </c>
      <c r="CB18" s="191">
        <f>控除の計算!CB165</f>
        <v>0</v>
      </c>
      <c r="CC18" s="191">
        <f>控除の計算!CC165</f>
        <v>0</v>
      </c>
      <c r="CD18" s="191">
        <f>控除の計算!CD165</f>
        <v>0</v>
      </c>
      <c r="CE18" s="191">
        <f>控除の計算!CE165</f>
        <v>0</v>
      </c>
    </row>
    <row r="19" spans="2:83" ht="11.4" customHeight="1" x14ac:dyDescent="0.45">
      <c r="B19" s="469"/>
      <c r="C19" s="19" t="s">
        <v>221</v>
      </c>
      <c r="D19" s="33"/>
      <c r="E19" s="9"/>
      <c r="F19" s="192">
        <v>0</v>
      </c>
      <c r="G19" s="184">
        <f t="shared" ref="G19:V20" si="112">F19</f>
        <v>0</v>
      </c>
      <c r="H19" s="184">
        <f t="shared" si="112"/>
        <v>0</v>
      </c>
      <c r="I19" s="184">
        <f t="shared" si="112"/>
        <v>0</v>
      </c>
      <c r="J19" s="184">
        <f t="shared" si="112"/>
        <v>0</v>
      </c>
      <c r="K19" s="184">
        <f t="shared" si="112"/>
        <v>0</v>
      </c>
      <c r="L19" s="184">
        <f t="shared" si="112"/>
        <v>0</v>
      </c>
      <c r="M19" s="184">
        <f t="shared" si="112"/>
        <v>0</v>
      </c>
      <c r="N19" s="184">
        <f t="shared" si="112"/>
        <v>0</v>
      </c>
      <c r="O19" s="184">
        <f t="shared" si="112"/>
        <v>0</v>
      </c>
      <c r="P19" s="184">
        <f t="shared" si="112"/>
        <v>0</v>
      </c>
      <c r="Q19" s="184">
        <f t="shared" si="112"/>
        <v>0</v>
      </c>
      <c r="R19" s="184">
        <f t="shared" si="112"/>
        <v>0</v>
      </c>
      <c r="S19" s="184">
        <f t="shared" si="112"/>
        <v>0</v>
      </c>
      <c r="T19" s="184">
        <f t="shared" si="112"/>
        <v>0</v>
      </c>
      <c r="U19" s="184">
        <v>0</v>
      </c>
      <c r="V19" s="184">
        <f t="shared" si="112"/>
        <v>0</v>
      </c>
      <c r="W19" s="184">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c r="AQ19" s="21">
        <v>0</v>
      </c>
      <c r="AR19" s="21">
        <v>0</v>
      </c>
      <c r="AS19" s="21">
        <v>0</v>
      </c>
      <c r="AT19" s="21">
        <v>0</v>
      </c>
      <c r="AU19" s="21">
        <v>0</v>
      </c>
      <c r="AV19" s="21">
        <v>0</v>
      </c>
      <c r="AW19" s="21">
        <v>0</v>
      </c>
      <c r="AX19" s="21">
        <v>0</v>
      </c>
      <c r="AY19" s="21">
        <v>0</v>
      </c>
      <c r="AZ19" s="21">
        <v>0</v>
      </c>
      <c r="BA19" s="21">
        <v>0</v>
      </c>
      <c r="BB19" s="21">
        <v>0</v>
      </c>
      <c r="BC19" s="21">
        <v>1</v>
      </c>
      <c r="BD19" s="21">
        <v>2</v>
      </c>
      <c r="BE19" s="21">
        <v>3</v>
      </c>
      <c r="BF19" s="21">
        <v>4</v>
      </c>
      <c r="BG19" s="21">
        <v>5</v>
      </c>
      <c r="BH19" s="21">
        <v>6</v>
      </c>
      <c r="BI19" s="21">
        <v>7</v>
      </c>
      <c r="BJ19" s="21">
        <v>8</v>
      </c>
      <c r="BK19" s="21">
        <v>9</v>
      </c>
      <c r="BL19" s="21">
        <v>10</v>
      </c>
      <c r="BM19" s="21">
        <v>11</v>
      </c>
      <c r="BN19" s="21">
        <v>12</v>
      </c>
      <c r="BO19" s="21">
        <v>13</v>
      </c>
      <c r="BP19" s="21">
        <v>14</v>
      </c>
      <c r="BQ19" s="21">
        <v>15</v>
      </c>
      <c r="BR19" s="21">
        <v>16</v>
      </c>
      <c r="BS19" s="21">
        <v>17</v>
      </c>
      <c r="BT19" s="21">
        <v>18</v>
      </c>
      <c r="BU19" s="21">
        <v>19</v>
      </c>
      <c r="BV19" s="21">
        <v>20</v>
      </c>
      <c r="BW19" s="21">
        <v>21</v>
      </c>
      <c r="BX19" s="21">
        <v>22</v>
      </c>
      <c r="BY19" s="21">
        <v>23</v>
      </c>
      <c r="BZ19" s="21">
        <v>24</v>
      </c>
      <c r="CA19" s="21">
        <v>25</v>
      </c>
      <c r="CB19" s="21">
        <v>26</v>
      </c>
      <c r="CC19" s="21">
        <v>27</v>
      </c>
      <c r="CD19" s="21">
        <v>28</v>
      </c>
      <c r="CE19" s="21">
        <v>29</v>
      </c>
    </row>
    <row r="20" spans="2:83" ht="11.4" customHeight="1" x14ac:dyDescent="0.45">
      <c r="B20" s="469"/>
      <c r="C20" s="19" t="s">
        <v>77</v>
      </c>
      <c r="D20" s="33"/>
      <c r="E20" s="9"/>
      <c r="F20" s="192">
        <v>0</v>
      </c>
      <c r="G20" s="184">
        <f t="shared" ref="G20" si="113">F20</f>
        <v>0</v>
      </c>
      <c r="H20" s="184">
        <f t="shared" si="112"/>
        <v>0</v>
      </c>
      <c r="I20" s="184">
        <f t="shared" si="112"/>
        <v>0</v>
      </c>
      <c r="J20" s="184">
        <f t="shared" si="112"/>
        <v>0</v>
      </c>
      <c r="K20" s="184">
        <f t="shared" si="112"/>
        <v>0</v>
      </c>
      <c r="L20" s="184">
        <f t="shared" si="112"/>
        <v>0</v>
      </c>
      <c r="M20" s="184">
        <f t="shared" si="112"/>
        <v>0</v>
      </c>
      <c r="N20" s="184">
        <f t="shared" si="112"/>
        <v>0</v>
      </c>
      <c r="O20" s="184">
        <f t="shared" si="112"/>
        <v>0</v>
      </c>
      <c r="P20" s="184">
        <f t="shared" si="112"/>
        <v>0</v>
      </c>
      <c r="Q20" s="184">
        <f t="shared" si="112"/>
        <v>0</v>
      </c>
      <c r="R20" s="184">
        <f t="shared" si="112"/>
        <v>0</v>
      </c>
      <c r="S20" s="184">
        <f t="shared" si="112"/>
        <v>0</v>
      </c>
      <c r="T20" s="184">
        <f t="shared" si="112"/>
        <v>0</v>
      </c>
      <c r="U20" s="184">
        <f t="shared" ref="U20" si="114">T20</f>
        <v>0</v>
      </c>
      <c r="V20" s="184">
        <f t="shared" si="112"/>
        <v>0</v>
      </c>
      <c r="W20" s="184">
        <f t="shared" ref="W20" si="115">V20</f>
        <v>0</v>
      </c>
      <c r="X20" s="184">
        <f t="shared" ref="X20" si="116">W20</f>
        <v>0</v>
      </c>
      <c r="Y20" s="184">
        <f t="shared" ref="Y20" si="117">X20</f>
        <v>0</v>
      </c>
      <c r="Z20" s="184">
        <f t="shared" ref="Z20" si="118">Y20</f>
        <v>0</v>
      </c>
      <c r="AA20" s="184">
        <f t="shared" ref="AA20" si="119">Z20</f>
        <v>0</v>
      </c>
      <c r="AB20" s="184">
        <f t="shared" ref="AB20" si="120">AA20</f>
        <v>0</v>
      </c>
      <c r="AC20" s="184">
        <f t="shared" ref="AC20" si="121">AB20</f>
        <v>0</v>
      </c>
      <c r="AD20" s="184">
        <f t="shared" ref="AD20" si="122">AC20</f>
        <v>0</v>
      </c>
      <c r="AE20" s="184">
        <f t="shared" ref="AE20" si="123">AD20</f>
        <v>0</v>
      </c>
      <c r="AF20" s="184">
        <f t="shared" ref="AF20" si="124">AE20</f>
        <v>0</v>
      </c>
      <c r="AG20" s="184">
        <f t="shared" ref="AG20" si="125">AF20</f>
        <v>0</v>
      </c>
      <c r="AH20" s="184">
        <f t="shared" ref="AH20" si="126">AG20</f>
        <v>0</v>
      </c>
      <c r="AI20" s="184">
        <f t="shared" ref="AI20" si="127">AH20</f>
        <v>0</v>
      </c>
      <c r="AJ20" s="184">
        <f t="shared" ref="AJ20" si="128">AI20</f>
        <v>0</v>
      </c>
      <c r="AK20" s="184">
        <f t="shared" ref="AK20" si="129">AJ20</f>
        <v>0</v>
      </c>
      <c r="AL20" s="184">
        <f t="shared" ref="AL20" si="130">AK20</f>
        <v>0</v>
      </c>
      <c r="AM20" s="184">
        <f t="shared" ref="AM20" si="131">AL20</f>
        <v>0</v>
      </c>
      <c r="AN20" s="184">
        <f t="shared" ref="AN20" si="132">AM20</f>
        <v>0</v>
      </c>
      <c r="AO20" s="184">
        <f t="shared" ref="AO20" si="133">AN20</f>
        <v>0</v>
      </c>
      <c r="AP20" s="184">
        <f t="shared" ref="AP20" si="134">AO20</f>
        <v>0</v>
      </c>
      <c r="AQ20" s="184">
        <f t="shared" ref="AQ20" si="135">AP20</f>
        <v>0</v>
      </c>
      <c r="AR20" s="184">
        <f t="shared" ref="AR20" si="136">AQ20</f>
        <v>0</v>
      </c>
      <c r="AS20" s="184">
        <f t="shared" ref="AS20" si="137">AR20</f>
        <v>0</v>
      </c>
      <c r="AT20" s="184">
        <f t="shared" ref="AT20" si="138">AS20</f>
        <v>0</v>
      </c>
      <c r="AU20" s="184">
        <f t="shared" ref="AU20" si="139">AT20</f>
        <v>0</v>
      </c>
      <c r="AV20" s="184">
        <f t="shared" ref="AV20" si="140">AU20</f>
        <v>0</v>
      </c>
      <c r="AW20" s="184">
        <f t="shared" ref="AW20" si="141">AV20</f>
        <v>0</v>
      </c>
      <c r="AX20" s="184">
        <f t="shared" ref="AX20" si="142">AW20</f>
        <v>0</v>
      </c>
      <c r="AY20" s="184">
        <f t="shared" ref="AY20" si="143">AX20</f>
        <v>0</v>
      </c>
      <c r="AZ20" s="184">
        <f t="shared" ref="AZ20" si="144">AY20</f>
        <v>0</v>
      </c>
      <c r="BA20" s="184">
        <f t="shared" ref="BA20" si="145">AZ20</f>
        <v>0</v>
      </c>
      <c r="BB20" s="184">
        <f t="shared" ref="BB20" si="146">BA20</f>
        <v>0</v>
      </c>
      <c r="BC20" s="184">
        <f t="shared" ref="BC20" si="147">BB20</f>
        <v>0</v>
      </c>
      <c r="BD20" s="184">
        <f t="shared" ref="BD20" si="148">BC20</f>
        <v>0</v>
      </c>
      <c r="BE20" s="184">
        <f t="shared" ref="BE20" si="149">BD20</f>
        <v>0</v>
      </c>
      <c r="BF20" s="184">
        <f t="shared" ref="BF20" si="150">BE20</f>
        <v>0</v>
      </c>
      <c r="BG20" s="184">
        <f t="shared" ref="BG20" si="151">BF20</f>
        <v>0</v>
      </c>
      <c r="BH20" s="184">
        <f t="shared" ref="BH20" si="152">BG20</f>
        <v>0</v>
      </c>
      <c r="BI20" s="184">
        <f t="shared" ref="BI20" si="153">BH20</f>
        <v>0</v>
      </c>
      <c r="BJ20" s="184">
        <f t="shared" ref="BJ20" si="154">BI20</f>
        <v>0</v>
      </c>
      <c r="BK20" s="184">
        <f t="shared" ref="BK20" si="155">BJ20</f>
        <v>0</v>
      </c>
      <c r="BL20" s="184">
        <f t="shared" ref="BL20" si="156">BK20</f>
        <v>0</v>
      </c>
      <c r="BM20" s="184">
        <f t="shared" ref="BM20" si="157">BL20</f>
        <v>0</v>
      </c>
      <c r="BN20" s="184">
        <f t="shared" ref="BN20" si="158">BM20</f>
        <v>0</v>
      </c>
      <c r="BO20" s="184">
        <f t="shared" ref="BO20" si="159">BN20</f>
        <v>0</v>
      </c>
      <c r="BP20" s="184">
        <f t="shared" ref="BP20" si="160">BO20</f>
        <v>0</v>
      </c>
      <c r="BQ20" s="184">
        <f t="shared" ref="BQ20" si="161">BP20</f>
        <v>0</v>
      </c>
      <c r="BR20" s="184">
        <f t="shared" ref="BR20" si="162">BQ20</f>
        <v>0</v>
      </c>
      <c r="BS20" s="184">
        <f t="shared" ref="BS20" si="163">BR20</f>
        <v>0</v>
      </c>
      <c r="BT20" s="184">
        <f t="shared" ref="BT20" si="164">BS20</f>
        <v>0</v>
      </c>
      <c r="BU20" s="184">
        <f t="shared" ref="BU20" si="165">BT20</f>
        <v>0</v>
      </c>
      <c r="BV20" s="184">
        <f t="shared" ref="BV20" si="166">BU20</f>
        <v>0</v>
      </c>
      <c r="BW20" s="184">
        <f t="shared" ref="BW20" si="167">BV20</f>
        <v>0</v>
      </c>
      <c r="BX20" s="184">
        <f t="shared" ref="BX20" si="168">BW20</f>
        <v>0</v>
      </c>
      <c r="BY20" s="184">
        <f t="shared" ref="BY20" si="169">BX20</f>
        <v>0</v>
      </c>
      <c r="BZ20" s="184">
        <f t="shared" ref="BZ20" si="170">BY20</f>
        <v>0</v>
      </c>
      <c r="CA20" s="184">
        <f t="shared" ref="CA20" si="171">BZ20</f>
        <v>0</v>
      </c>
      <c r="CB20" s="184">
        <f t="shared" ref="CB20" si="172">CA20</f>
        <v>0</v>
      </c>
      <c r="CC20" s="184">
        <f t="shared" ref="CC20" si="173">CB20</f>
        <v>0</v>
      </c>
      <c r="CD20" s="184">
        <f t="shared" ref="CD20" si="174">CC20</f>
        <v>0</v>
      </c>
      <c r="CE20" s="184">
        <f t="shared" ref="CE20" si="175">CD20</f>
        <v>0</v>
      </c>
    </row>
    <row r="21" spans="2:83" ht="11.4" customHeight="1" x14ac:dyDescent="0.45">
      <c r="B21" s="470"/>
      <c r="C21" s="153" t="s">
        <v>104</v>
      </c>
      <c r="D21" s="154"/>
      <c r="E21" s="155"/>
      <c r="F21" s="156">
        <f ca="1">(F11+F12+F15+F16+F19+F20)-(F13+F14+F17+F18)</f>
        <v>792.24800000000005</v>
      </c>
      <c r="G21" s="157">
        <f t="shared" ref="G21:Z21" ca="1" si="176">(G11+G12+G15+G16+G19+G20)-(G13+G14+G17+G18)</f>
        <v>788.46800000000007</v>
      </c>
      <c r="H21" s="157">
        <f t="shared" ca="1" si="176"/>
        <v>788.52800000000002</v>
      </c>
      <c r="I21" s="157">
        <f t="shared" ca="1" si="176"/>
        <v>784.74800000000005</v>
      </c>
      <c r="J21" s="157">
        <f t="shared" ca="1" si="176"/>
        <v>771.32799999999997</v>
      </c>
      <c r="K21" s="157">
        <f t="shared" ca="1" si="176"/>
        <v>767.55799999999999</v>
      </c>
      <c r="L21" s="157">
        <f t="shared" ca="1" si="176"/>
        <v>754.13800000000003</v>
      </c>
      <c r="M21" s="157">
        <f t="shared" ca="1" si="176"/>
        <v>750.36799999999994</v>
      </c>
      <c r="N21" s="157">
        <f t="shared" ca="1" si="176"/>
        <v>521.53600000000006</v>
      </c>
      <c r="O21" s="157">
        <f t="shared" ca="1" si="176"/>
        <v>517.76599999999996</v>
      </c>
      <c r="P21" s="157">
        <f t="shared" ca="1" si="176"/>
        <v>113.98599999999999</v>
      </c>
      <c r="Q21" s="157">
        <f t="shared" ca="1" si="176"/>
        <v>109.98599999999999</v>
      </c>
      <c r="R21" s="157">
        <f t="shared" ca="1" si="176"/>
        <v>105.79599999999999</v>
      </c>
      <c r="S21" s="157">
        <f t="shared" ca="1" si="176"/>
        <v>9.1531999999999982</v>
      </c>
      <c r="T21" s="158">
        <f t="shared" ca="1" si="176"/>
        <v>146.52000000000001</v>
      </c>
      <c r="U21" s="158">
        <f t="shared" ca="1" si="176"/>
        <v>246.52</v>
      </c>
      <c r="V21" s="158">
        <f t="shared" ca="1" si="176"/>
        <v>246.52</v>
      </c>
      <c r="W21" s="158">
        <f t="shared" ca="1" si="176"/>
        <v>246.52</v>
      </c>
      <c r="X21" s="168">
        <f t="shared" ca="1" si="176"/>
        <v>246.52</v>
      </c>
      <c r="Y21" s="168">
        <f t="shared" ca="1" si="176"/>
        <v>246.52</v>
      </c>
      <c r="Z21" s="168">
        <f t="shared" ca="1" si="176"/>
        <v>246.52</v>
      </c>
      <c r="AA21" s="168">
        <f t="shared" ref="AA21" ca="1" si="177">(AA11+AA12+AA15+AA16+AA19+AA20)-(AA13+AA14+AA17+AA18)</f>
        <v>246.52</v>
      </c>
      <c r="AB21" s="168">
        <f t="shared" ref="AB21" ca="1" si="178">(AB11+AB12+AB15+AB16+AB19+AB20)-(AB13+AB14+AB17+AB18)</f>
        <v>246.52</v>
      </c>
      <c r="AC21" s="168">
        <f t="shared" ref="AC21" ca="1" si="179">(AC11+AC12+AC15+AC16+AC19+AC20)-(AC13+AC14+AC17+AC18)</f>
        <v>246.52</v>
      </c>
      <c r="AD21" s="168">
        <f t="shared" ref="AD21" ca="1" si="180">(AD11+AD12+AD15+AD16+AD19+AD20)-(AD13+AD14+AD17+AD18)</f>
        <v>246.52</v>
      </c>
      <c r="AE21" s="168">
        <f t="shared" ref="AE21" ca="1" si="181">(AE11+AE12+AE15+AE16+AE19+AE20)-(AE13+AE14+AE17+AE18)</f>
        <v>246.52</v>
      </c>
      <c r="AF21" s="168">
        <f t="shared" ref="AF21" ca="1" si="182">(AF11+AF12+AF15+AF16+AF19+AF20)-(AF13+AF14+AF17+AF18)</f>
        <v>246.52</v>
      </c>
      <c r="AG21" s="168">
        <f t="shared" ref="AG21" ca="1" si="183">(AG11+AG12+AG15+AG16+AG19+AG20)-(AG13+AG14+AG17+AG18)</f>
        <v>246.52</v>
      </c>
      <c r="AH21" s="168">
        <f t="shared" ref="AH21" ca="1" si="184">(AH11+AH12+AH15+AH16+AH19+AH20)-(AH13+AH14+AH17+AH18)</f>
        <v>246.52</v>
      </c>
      <c r="AI21" s="168">
        <f t="shared" ref="AI21" ca="1" si="185">(AI11+AI12+AI15+AI16+AI19+AI20)-(AI13+AI14+AI17+AI18)</f>
        <v>246.52</v>
      </c>
      <c r="AJ21" s="168">
        <f t="shared" ref="AJ21" ca="1" si="186">(AJ11+AJ12+AJ15+AJ16+AJ19+AJ20)-(AJ13+AJ14+AJ17+AJ18)</f>
        <v>246.52</v>
      </c>
      <c r="AK21" s="168">
        <f t="shared" ref="AK21" ca="1" si="187">(AK11+AK12+AK15+AK16+AK19+AK20)-(AK13+AK14+AK17+AK18)</f>
        <v>250</v>
      </c>
      <c r="AL21" s="168">
        <f t="shared" ref="AL21" ca="1" si="188">(AL11+AL12+AL15+AL16+AL19+AL20)-(AL13+AL14+AL17+AL18)</f>
        <v>250</v>
      </c>
      <c r="AM21" s="168">
        <f t="shared" ref="AM21" ca="1" si="189">(AM11+AM12+AM15+AM16+AM19+AM20)-(AM13+AM14+AM17+AM18)</f>
        <v>250</v>
      </c>
      <c r="AN21" s="168">
        <f t="shared" ref="AN21" ca="1" si="190">(AN11+AN12+AN15+AN16+AN19+AN20)-(AN13+AN14+AN17+AN18)</f>
        <v>250</v>
      </c>
      <c r="AO21" s="168">
        <f t="shared" ref="AO21" ca="1" si="191">(AO11+AO12+AO15+AO16+AO19+AO20)-(AO13+AO14+AO17+AO18)</f>
        <v>250</v>
      </c>
      <c r="AP21" s="168">
        <f t="shared" ref="AP21" ca="1" si="192">(AP11+AP12+AP15+AP16+AP19+AP20)-(AP13+AP14+AP17+AP18)</f>
        <v>250</v>
      </c>
      <c r="AQ21" s="168">
        <f t="shared" ref="AQ21" ca="1" si="193">(AQ11+AQ12+AQ15+AQ16+AQ19+AQ20)-(AQ13+AQ14+AQ17+AQ18)</f>
        <v>250</v>
      </c>
      <c r="AR21" s="168">
        <f t="shared" ref="AR21" ca="1" si="194">(AR11+AR12+AR15+AR16+AR19+AR20)-(AR13+AR14+AR17+AR18)</f>
        <v>250</v>
      </c>
      <c r="AS21" s="168">
        <f t="shared" ref="AS21:AT21" ca="1" si="195">(AS11+AS12+AS15+AS16+AS19+AS20)-(AS13+AS14+AS17+AS18)</f>
        <v>250</v>
      </c>
      <c r="AT21" s="168">
        <f t="shared" ca="1" si="195"/>
        <v>250</v>
      </c>
      <c r="AU21" s="168">
        <f t="shared" ref="AU21" ca="1" si="196">(AU11+AU12+AU15+AU16+AU19+AU20)-(AU13+AU14+AU17+AU18)</f>
        <v>250</v>
      </c>
      <c r="AV21" s="168">
        <f t="shared" ref="AV21" ca="1" si="197">(AV11+AV12+AV15+AV16+AV19+AV20)-(AV13+AV14+AV17+AV18)</f>
        <v>250</v>
      </c>
      <c r="AW21" s="168">
        <f t="shared" ref="AW21" ca="1" si="198">(AW11+AW12+AW15+AW16+AW19+AW20)-(AW13+AW14+AW17+AW18)</f>
        <v>250</v>
      </c>
      <c r="AX21" s="168">
        <f t="shared" ref="AX21" ca="1" si="199">(AX11+AX12+AX15+AX16+AX19+AX20)-(AX13+AX14+AX17+AX18)</f>
        <v>250</v>
      </c>
      <c r="AY21" s="168">
        <f t="shared" ref="AY21" ca="1" si="200">(AY11+AY12+AY15+AY16+AY19+AY20)-(AY13+AY14+AY17+AY18)</f>
        <v>250</v>
      </c>
      <c r="AZ21" s="168">
        <f t="shared" ref="AZ21" ca="1" si="201">(AZ11+AZ12+AZ15+AZ16+AZ19+AZ20)-(AZ13+AZ14+AZ17+AZ18)</f>
        <v>250</v>
      </c>
      <c r="BA21" s="168">
        <f t="shared" ref="BA21" ca="1" si="202">(BA11+BA12+BA15+BA16+BA19+BA20)-(BA13+BA14+BA17+BA18)</f>
        <v>250</v>
      </c>
      <c r="BB21" s="168">
        <f t="shared" ref="BB21:BR21" ca="1" si="203">(BB11+BB12+BB15+BB16+BB19+BB20)-(BB13+BB14+BB17+BB18)</f>
        <v>250</v>
      </c>
      <c r="BC21" s="168">
        <f t="shared" ca="1" si="203"/>
        <v>251</v>
      </c>
      <c r="BD21" s="168">
        <f t="shared" ca="1" si="203"/>
        <v>252</v>
      </c>
      <c r="BE21" s="168">
        <f t="shared" ca="1" si="203"/>
        <v>253</v>
      </c>
      <c r="BF21" s="168">
        <f t="shared" ca="1" si="203"/>
        <v>254</v>
      </c>
      <c r="BG21" s="168">
        <f t="shared" ca="1" si="203"/>
        <v>255</v>
      </c>
      <c r="BH21" s="168">
        <f t="shared" ca="1" si="203"/>
        <v>256</v>
      </c>
      <c r="BI21" s="168">
        <f t="shared" ca="1" si="203"/>
        <v>257</v>
      </c>
      <c r="BJ21" s="168">
        <f t="shared" ca="1" si="203"/>
        <v>258</v>
      </c>
      <c r="BK21" s="168">
        <f t="shared" ca="1" si="203"/>
        <v>259</v>
      </c>
      <c r="BL21" s="168">
        <f t="shared" ca="1" si="203"/>
        <v>260</v>
      </c>
      <c r="BM21" s="168">
        <f t="shared" ca="1" si="203"/>
        <v>261</v>
      </c>
      <c r="BN21" s="168">
        <f t="shared" ca="1" si="203"/>
        <v>262</v>
      </c>
      <c r="BO21" s="168">
        <f t="shared" ca="1" si="203"/>
        <v>263</v>
      </c>
      <c r="BP21" s="168">
        <f t="shared" ca="1" si="203"/>
        <v>264</v>
      </c>
      <c r="BQ21" s="168">
        <f t="shared" ca="1" si="203"/>
        <v>265</v>
      </c>
      <c r="BR21" s="168">
        <f t="shared" ca="1" si="203"/>
        <v>266</v>
      </c>
      <c r="BS21" s="168">
        <f t="shared" ref="BS21:CE21" ca="1" si="204">(BS11+BS12+BS15+BS16+BS19+BS20)-(BS13+BS14+BS17+BS18)</f>
        <v>267</v>
      </c>
      <c r="BT21" s="168">
        <f t="shared" ca="1" si="204"/>
        <v>268</v>
      </c>
      <c r="BU21" s="168">
        <f t="shared" ca="1" si="204"/>
        <v>269</v>
      </c>
      <c r="BV21" s="168">
        <f t="shared" ca="1" si="204"/>
        <v>270</v>
      </c>
      <c r="BW21" s="168">
        <f t="shared" ca="1" si="204"/>
        <v>271</v>
      </c>
      <c r="BX21" s="168">
        <f t="shared" ca="1" si="204"/>
        <v>272</v>
      </c>
      <c r="BY21" s="168">
        <f t="shared" ca="1" si="204"/>
        <v>273</v>
      </c>
      <c r="BZ21" s="168">
        <f t="shared" ca="1" si="204"/>
        <v>274</v>
      </c>
      <c r="CA21" s="168">
        <f t="shared" ca="1" si="204"/>
        <v>275</v>
      </c>
      <c r="CB21" s="168">
        <f t="shared" ca="1" si="204"/>
        <v>276</v>
      </c>
      <c r="CC21" s="168">
        <f t="shared" ca="1" si="204"/>
        <v>277</v>
      </c>
      <c r="CD21" s="168">
        <f t="shared" ca="1" si="204"/>
        <v>278</v>
      </c>
      <c r="CE21" s="168">
        <f t="shared" ca="1" si="204"/>
        <v>279</v>
      </c>
    </row>
    <row r="22" spans="2:83" ht="11.4" customHeight="1" x14ac:dyDescent="0.45">
      <c r="B22" s="471" t="s">
        <v>49</v>
      </c>
      <c r="C22" s="20" t="s">
        <v>50</v>
      </c>
      <c r="D22" s="36">
        <v>0.01</v>
      </c>
      <c r="E22" s="34"/>
      <c r="F22" s="193">
        <f>基本データ!S10/10000</f>
        <v>264</v>
      </c>
      <c r="G22" s="194">
        <f>F22*(1+$D22)</f>
        <v>266.64</v>
      </c>
      <c r="H22" s="194">
        <f t="shared" ref="H22:BB22" si="205">G22*(1+$D22)</f>
        <v>269.3064</v>
      </c>
      <c r="I22" s="194">
        <f t="shared" si="205"/>
        <v>271.99946399999999</v>
      </c>
      <c r="J22" s="194">
        <f t="shared" si="205"/>
        <v>274.71945863999997</v>
      </c>
      <c r="K22" s="194">
        <f t="shared" si="205"/>
        <v>277.46665322639996</v>
      </c>
      <c r="L22" s="194">
        <f t="shared" si="205"/>
        <v>280.24131975866396</v>
      </c>
      <c r="M22" s="194">
        <f t="shared" si="205"/>
        <v>283.04373295625061</v>
      </c>
      <c r="N22" s="194">
        <f t="shared" si="205"/>
        <v>285.87417028581314</v>
      </c>
      <c r="O22" s="194">
        <f t="shared" si="205"/>
        <v>288.73291198867128</v>
      </c>
      <c r="P22" s="194">
        <f t="shared" si="205"/>
        <v>291.62024110855799</v>
      </c>
      <c r="Q22" s="194">
        <f t="shared" si="205"/>
        <v>294.53644351964357</v>
      </c>
      <c r="R22" s="194">
        <f t="shared" si="205"/>
        <v>297.48180795484001</v>
      </c>
      <c r="S22" s="194">
        <f t="shared" si="205"/>
        <v>300.45662603438842</v>
      </c>
      <c r="T22" s="194">
        <f t="shared" si="205"/>
        <v>303.46119229473231</v>
      </c>
      <c r="U22" s="194">
        <f t="shared" si="205"/>
        <v>306.49580421767962</v>
      </c>
      <c r="V22" s="194">
        <f t="shared" si="205"/>
        <v>309.5607622598564</v>
      </c>
      <c r="W22" s="194">
        <f>基本データ!V10/10000</f>
        <v>237.6</v>
      </c>
      <c r="X22" s="194">
        <f t="shared" si="205"/>
        <v>239.976</v>
      </c>
      <c r="Y22" s="194">
        <f t="shared" si="205"/>
        <v>242.37576000000001</v>
      </c>
      <c r="Z22" s="194">
        <f t="shared" si="205"/>
        <v>244.79951760000003</v>
      </c>
      <c r="AA22" s="194">
        <f t="shared" si="205"/>
        <v>247.24751277600004</v>
      </c>
      <c r="AB22" s="194">
        <f t="shared" si="205"/>
        <v>249.71998790376003</v>
      </c>
      <c r="AC22" s="194">
        <f t="shared" si="205"/>
        <v>252.21718778279762</v>
      </c>
      <c r="AD22" s="194">
        <f t="shared" si="205"/>
        <v>254.73935966062561</v>
      </c>
      <c r="AE22" s="194">
        <f t="shared" si="205"/>
        <v>257.28675325723185</v>
      </c>
      <c r="AF22" s="194">
        <f t="shared" si="205"/>
        <v>259.85962078980418</v>
      </c>
      <c r="AG22" s="194">
        <f>基本データ!X10/10000</f>
        <v>211.2</v>
      </c>
      <c r="AH22" s="194">
        <f t="shared" si="205"/>
        <v>213.31199999999998</v>
      </c>
      <c r="AI22" s="194">
        <f t="shared" si="205"/>
        <v>215.44511999999997</v>
      </c>
      <c r="AJ22" s="194">
        <f t="shared" si="205"/>
        <v>217.59957119999999</v>
      </c>
      <c r="AK22" s="194">
        <f t="shared" si="205"/>
        <v>219.77556691199999</v>
      </c>
      <c r="AL22" s="194">
        <f t="shared" si="205"/>
        <v>221.97332258111999</v>
      </c>
      <c r="AM22" s="194">
        <f t="shared" si="205"/>
        <v>224.1930558069312</v>
      </c>
      <c r="AN22" s="194">
        <f t="shared" si="205"/>
        <v>226.43498636500053</v>
      </c>
      <c r="AO22" s="194">
        <f t="shared" si="205"/>
        <v>228.69933622865054</v>
      </c>
      <c r="AP22" s="194">
        <f t="shared" si="205"/>
        <v>230.98632959093703</v>
      </c>
      <c r="AQ22" s="194">
        <f t="shared" si="205"/>
        <v>233.2961928868464</v>
      </c>
      <c r="AR22" s="194">
        <f t="shared" si="205"/>
        <v>235.62915481571486</v>
      </c>
      <c r="AS22" s="194">
        <f t="shared" si="205"/>
        <v>237.985446363872</v>
      </c>
      <c r="AT22" s="194">
        <f t="shared" si="205"/>
        <v>240.36530082751074</v>
      </c>
      <c r="AU22" s="194">
        <f t="shared" si="205"/>
        <v>242.76895383578585</v>
      </c>
      <c r="AV22" s="194">
        <f t="shared" si="205"/>
        <v>245.19664337414372</v>
      </c>
      <c r="AW22" s="194">
        <f t="shared" si="205"/>
        <v>247.64860980788515</v>
      </c>
      <c r="AX22" s="194">
        <f t="shared" si="205"/>
        <v>250.125095905964</v>
      </c>
      <c r="AY22" s="194">
        <f t="shared" si="205"/>
        <v>252.62634686502363</v>
      </c>
      <c r="AZ22" s="194">
        <f t="shared" si="205"/>
        <v>255.15261033367386</v>
      </c>
      <c r="BA22" s="194">
        <f t="shared" si="205"/>
        <v>257.70413643701062</v>
      </c>
      <c r="BB22" s="194">
        <f t="shared" si="205"/>
        <v>260.28117780138075</v>
      </c>
      <c r="BC22" s="194">
        <f t="shared" ref="BC22:BC24" si="206">BB22*(1+$D22)</f>
        <v>262.88398957939455</v>
      </c>
      <c r="BD22" s="194">
        <f t="shared" ref="BD22:BD24" si="207">BC22*(1+$D22)</f>
        <v>265.51282947518848</v>
      </c>
      <c r="BE22" s="194">
        <f t="shared" ref="BE22:BE24" si="208">BD22*(1+$D22)</f>
        <v>268.16795776994036</v>
      </c>
      <c r="BF22" s="194">
        <f t="shared" ref="BF22:BF24" si="209">BE22*(1+$D22)</f>
        <v>270.84963734763977</v>
      </c>
      <c r="BG22" s="194">
        <f t="shared" ref="BG22:BG24" si="210">BF22*(1+$D22)</f>
        <v>273.55813372111618</v>
      </c>
      <c r="BH22" s="194">
        <f t="shared" ref="BH22:BH24" si="211">BG22*(1+$D22)</f>
        <v>276.29371505832734</v>
      </c>
      <c r="BI22" s="194">
        <f t="shared" ref="BI22:BI24" si="212">BH22*(1+$D22)</f>
        <v>279.05665220891063</v>
      </c>
      <c r="BJ22" s="194">
        <f t="shared" ref="BJ22:BJ24" si="213">BI22*(1+$D22)</f>
        <v>281.84721873099977</v>
      </c>
      <c r="BK22" s="194">
        <f t="shared" ref="BK22:BK24" si="214">BJ22*(1+$D22)</f>
        <v>284.66569091830979</v>
      </c>
      <c r="BL22" s="194">
        <f t="shared" ref="BL22:BL24" si="215">BK22*(1+$D22)</f>
        <v>287.51234782749287</v>
      </c>
      <c r="BM22" s="194">
        <f t="shared" ref="BM22:BM24" si="216">BL22*(1+$D22)</f>
        <v>290.3874713057678</v>
      </c>
      <c r="BN22" s="194">
        <f t="shared" ref="BN22:BN24" si="217">BM22*(1+$D22)</f>
        <v>293.29134601882549</v>
      </c>
      <c r="BO22" s="194">
        <f t="shared" ref="BO22:BO24" si="218">BN22*(1+$D22)</f>
        <v>296.22425947901377</v>
      </c>
      <c r="BP22" s="194">
        <f t="shared" ref="BP22:BP24" si="219">BO22*(1+$D22)</f>
        <v>299.18650207380392</v>
      </c>
      <c r="BQ22" s="194">
        <f t="shared" ref="BQ22:BQ24" si="220">BP22*(1+$D22)</f>
        <v>302.17836709454195</v>
      </c>
      <c r="BR22" s="194">
        <f t="shared" ref="BR22:BR24" si="221">BQ22*(1+$D22)</f>
        <v>305.20015076548736</v>
      </c>
      <c r="BS22" s="194">
        <f t="shared" ref="BS22:BS24" si="222">BR22*(1+$D22)</f>
        <v>308.25215227314226</v>
      </c>
      <c r="BT22" s="194">
        <f t="shared" ref="BT22:BT24" si="223">BS22*(1+$D22)</f>
        <v>311.3346737958737</v>
      </c>
      <c r="BU22" s="194">
        <f t="shared" ref="BU22:BU24" si="224">BT22*(1+$D22)</f>
        <v>314.44802053383245</v>
      </c>
      <c r="BV22" s="194">
        <f t="shared" ref="BV22:BV24" si="225">BU22*(1+$D22)</f>
        <v>317.59250073917076</v>
      </c>
      <c r="BW22" s="194">
        <f t="shared" ref="BW22:BW24" si="226">BV22*(1+$D22)</f>
        <v>320.76842574656246</v>
      </c>
      <c r="BX22" s="194">
        <f t="shared" ref="BX22:BX24" si="227">BW22*(1+$D22)</f>
        <v>323.9761100040281</v>
      </c>
      <c r="BY22" s="194">
        <f t="shared" ref="BY22:BY24" si="228">BX22*(1+$D22)</f>
        <v>327.21587110406841</v>
      </c>
      <c r="BZ22" s="194">
        <f t="shared" ref="BZ22:BZ24" si="229">BY22*(1+$D22)</f>
        <v>330.48802981510909</v>
      </c>
      <c r="CA22" s="194">
        <f t="shared" ref="CA22:CA24" si="230">BZ22*(1+$D22)</f>
        <v>333.79291011326018</v>
      </c>
      <c r="CB22" s="194">
        <f t="shared" ref="CB22:CB24" si="231">CA22*(1+$D22)</f>
        <v>337.13083921439278</v>
      </c>
      <c r="CC22" s="194">
        <f t="shared" ref="CC22:CC24" si="232">CB22*(1+$D22)</f>
        <v>340.50214760653671</v>
      </c>
      <c r="CD22" s="194">
        <f t="shared" ref="CD22:CD24" si="233">CC22*(1+$D22)</f>
        <v>343.90716908260208</v>
      </c>
      <c r="CE22" s="194">
        <f t="shared" ref="CE22:CE24" si="234">CD22*(1+$D22)</f>
        <v>347.34624077342812</v>
      </c>
    </row>
    <row r="23" spans="2:83" ht="11.4" customHeight="1" x14ac:dyDescent="0.45">
      <c r="B23" s="469"/>
      <c r="C23" s="19" t="s">
        <v>55</v>
      </c>
      <c r="D23" s="37">
        <v>0.01</v>
      </c>
      <c r="E23" s="35"/>
      <c r="F23" s="192">
        <f>基本データ!S11/10000</f>
        <v>72</v>
      </c>
      <c r="G23" s="184">
        <f>F23*(1+$D23)</f>
        <v>72.72</v>
      </c>
      <c r="H23" s="184">
        <f t="shared" ref="H23:S23" si="235">G23*(1+$D23)</f>
        <v>73.447199999999995</v>
      </c>
      <c r="I23" s="184">
        <f t="shared" si="235"/>
        <v>74.181671999999992</v>
      </c>
      <c r="J23" s="184">
        <f t="shared" si="235"/>
        <v>74.923488719999995</v>
      </c>
      <c r="K23" s="184">
        <f t="shared" si="235"/>
        <v>75.672723607199998</v>
      </c>
      <c r="L23" s="184">
        <f t="shared" si="235"/>
        <v>76.429450843271994</v>
      </c>
      <c r="M23" s="184">
        <f t="shared" si="235"/>
        <v>77.19374535170472</v>
      </c>
      <c r="N23" s="184">
        <f t="shared" si="235"/>
        <v>77.965682805221775</v>
      </c>
      <c r="O23" s="184">
        <f t="shared" si="235"/>
        <v>78.745339633274</v>
      </c>
      <c r="P23" s="184">
        <f t="shared" si="235"/>
        <v>79.532793029606736</v>
      </c>
      <c r="Q23" s="184">
        <f t="shared" si="235"/>
        <v>80.328120959902805</v>
      </c>
      <c r="R23" s="184">
        <f t="shared" si="235"/>
        <v>81.13140216950184</v>
      </c>
      <c r="S23" s="184">
        <f t="shared" si="235"/>
        <v>81.942716191196865</v>
      </c>
      <c r="T23" s="184">
        <f t="shared" ref="T23:AP23" si="236">S23*(1+$D23)</f>
        <v>82.76214335310884</v>
      </c>
      <c r="U23" s="184">
        <f t="shared" si="236"/>
        <v>83.589764786639932</v>
      </c>
      <c r="V23" s="184">
        <f t="shared" si="236"/>
        <v>84.425662434506336</v>
      </c>
      <c r="W23" s="184">
        <f>基本データ!V11/10000</f>
        <v>64.8</v>
      </c>
      <c r="X23" s="184">
        <f t="shared" si="236"/>
        <v>65.447999999999993</v>
      </c>
      <c r="Y23" s="184">
        <f t="shared" si="236"/>
        <v>66.10248</v>
      </c>
      <c r="Z23" s="184">
        <f t="shared" si="236"/>
        <v>66.763504800000007</v>
      </c>
      <c r="AA23" s="184">
        <f t="shared" si="236"/>
        <v>67.431139848000001</v>
      </c>
      <c r="AB23" s="184">
        <f t="shared" si="236"/>
        <v>68.105451246480001</v>
      </c>
      <c r="AC23" s="184">
        <f t="shared" si="236"/>
        <v>68.786505758944799</v>
      </c>
      <c r="AD23" s="184">
        <f t="shared" si="236"/>
        <v>69.474370816534247</v>
      </c>
      <c r="AE23" s="184">
        <f t="shared" si="236"/>
        <v>70.169114524699594</v>
      </c>
      <c r="AF23" s="184">
        <f t="shared" si="236"/>
        <v>70.870805669946591</v>
      </c>
      <c r="AG23" s="184">
        <f>基本データ!X11/10000</f>
        <v>57.6</v>
      </c>
      <c r="AH23" s="184">
        <f t="shared" si="236"/>
        <v>58.176000000000002</v>
      </c>
      <c r="AI23" s="184">
        <f t="shared" si="236"/>
        <v>58.757760000000005</v>
      </c>
      <c r="AJ23" s="184">
        <f t="shared" si="236"/>
        <v>59.345337600000008</v>
      </c>
      <c r="AK23" s="184">
        <f t="shared" si="236"/>
        <v>59.938790976000007</v>
      </c>
      <c r="AL23" s="184">
        <f t="shared" si="236"/>
        <v>60.538178885760004</v>
      </c>
      <c r="AM23" s="184">
        <f t="shared" si="236"/>
        <v>61.143560674617603</v>
      </c>
      <c r="AN23" s="184">
        <f t="shared" si="236"/>
        <v>61.75499628136378</v>
      </c>
      <c r="AO23" s="184">
        <f t="shared" si="236"/>
        <v>62.372546244177421</v>
      </c>
      <c r="AP23" s="184">
        <f t="shared" si="236"/>
        <v>62.996271706619197</v>
      </c>
      <c r="AQ23" s="184">
        <f>AP23*(1+$D23)</f>
        <v>63.626234423685389</v>
      </c>
      <c r="AR23" s="184">
        <f t="shared" ref="AR23:BB23" si="237">AQ23*(1+$D23)</f>
        <v>64.262496767922244</v>
      </c>
      <c r="AS23" s="184">
        <f t="shared" si="237"/>
        <v>64.905121735601469</v>
      </c>
      <c r="AT23" s="184">
        <f t="shared" si="237"/>
        <v>65.554172952957487</v>
      </c>
      <c r="AU23" s="184">
        <f t="shared" si="237"/>
        <v>66.209714682487061</v>
      </c>
      <c r="AV23" s="184">
        <f t="shared" si="237"/>
        <v>66.871811829311937</v>
      </c>
      <c r="AW23" s="184">
        <f t="shared" si="237"/>
        <v>67.540529947605052</v>
      </c>
      <c r="AX23" s="184">
        <f t="shared" si="237"/>
        <v>68.215935247081106</v>
      </c>
      <c r="AY23" s="184">
        <f t="shared" si="237"/>
        <v>68.898094599551911</v>
      </c>
      <c r="AZ23" s="184">
        <f t="shared" si="237"/>
        <v>69.587075545547435</v>
      </c>
      <c r="BA23" s="184">
        <f t="shared" si="237"/>
        <v>70.282946301002909</v>
      </c>
      <c r="BB23" s="184">
        <f t="shared" si="237"/>
        <v>70.985775764012942</v>
      </c>
      <c r="BC23" s="184">
        <f t="shared" si="206"/>
        <v>71.695633521653079</v>
      </c>
      <c r="BD23" s="184">
        <f t="shared" si="207"/>
        <v>72.412589856869616</v>
      </c>
      <c r="BE23" s="184">
        <f t="shared" si="208"/>
        <v>73.136715755438317</v>
      </c>
      <c r="BF23" s="184">
        <f t="shared" si="209"/>
        <v>73.868082912992705</v>
      </c>
      <c r="BG23" s="184">
        <f t="shared" si="210"/>
        <v>74.606763742122638</v>
      </c>
      <c r="BH23" s="184">
        <f t="shared" si="211"/>
        <v>75.352831379543872</v>
      </c>
      <c r="BI23" s="184">
        <f t="shared" si="212"/>
        <v>76.106359693339314</v>
      </c>
      <c r="BJ23" s="184">
        <f t="shared" si="213"/>
        <v>76.867423290272711</v>
      </c>
      <c r="BK23" s="184">
        <f t="shared" si="214"/>
        <v>77.636097523175437</v>
      </c>
      <c r="BL23" s="184">
        <f t="shared" si="215"/>
        <v>78.41245849840719</v>
      </c>
      <c r="BM23" s="184">
        <f t="shared" si="216"/>
        <v>79.196583083391261</v>
      </c>
      <c r="BN23" s="184">
        <f t="shared" si="217"/>
        <v>79.988548914225177</v>
      </c>
      <c r="BO23" s="184">
        <f t="shared" si="218"/>
        <v>80.788434403367432</v>
      </c>
      <c r="BP23" s="184">
        <f t="shared" si="219"/>
        <v>81.596318747401114</v>
      </c>
      <c r="BQ23" s="184">
        <f t="shared" si="220"/>
        <v>82.412281934875125</v>
      </c>
      <c r="BR23" s="184">
        <f t="shared" si="221"/>
        <v>83.236404754223884</v>
      </c>
      <c r="BS23" s="184">
        <f t="shared" si="222"/>
        <v>84.068768801766126</v>
      </c>
      <c r="BT23" s="184">
        <f t="shared" si="223"/>
        <v>84.909456489783793</v>
      </c>
      <c r="BU23" s="184">
        <f t="shared" si="224"/>
        <v>85.758551054681632</v>
      </c>
      <c r="BV23" s="184">
        <f t="shared" si="225"/>
        <v>86.616136565228445</v>
      </c>
      <c r="BW23" s="184">
        <f t="shared" si="226"/>
        <v>87.482297930880733</v>
      </c>
      <c r="BX23" s="184">
        <f t="shared" si="227"/>
        <v>88.357120910189536</v>
      </c>
      <c r="BY23" s="184">
        <f t="shared" si="228"/>
        <v>89.240692119291438</v>
      </c>
      <c r="BZ23" s="184">
        <f t="shared" si="229"/>
        <v>90.133099040484353</v>
      </c>
      <c r="CA23" s="184">
        <f t="shared" si="230"/>
        <v>91.034430030889197</v>
      </c>
      <c r="CB23" s="184">
        <f t="shared" si="231"/>
        <v>91.94477433119809</v>
      </c>
      <c r="CC23" s="184">
        <f t="shared" si="232"/>
        <v>92.864222074510067</v>
      </c>
      <c r="CD23" s="184">
        <f t="shared" si="233"/>
        <v>93.792864295255171</v>
      </c>
      <c r="CE23" s="184">
        <f t="shared" si="234"/>
        <v>94.730792938207728</v>
      </c>
    </row>
    <row r="24" spans="2:83" ht="11.4" customHeight="1" x14ac:dyDescent="0.45">
      <c r="B24" s="469"/>
      <c r="C24" s="19" t="s">
        <v>56</v>
      </c>
      <c r="D24" s="37">
        <v>0.01</v>
      </c>
      <c r="E24" s="35"/>
      <c r="F24" s="192">
        <f>基本データ!S12/10000</f>
        <v>180</v>
      </c>
      <c r="G24" s="184">
        <f>F24*(1+$D24)</f>
        <v>181.8</v>
      </c>
      <c r="H24" s="184">
        <f t="shared" ref="H24:R24" si="238">G24*(1+$D24)</f>
        <v>183.61800000000002</v>
      </c>
      <c r="I24" s="184">
        <f t="shared" si="238"/>
        <v>185.45418000000004</v>
      </c>
      <c r="J24" s="184">
        <f t="shared" si="238"/>
        <v>187.30872180000003</v>
      </c>
      <c r="K24" s="184">
        <f t="shared" si="238"/>
        <v>189.18180901800002</v>
      </c>
      <c r="L24" s="184">
        <f t="shared" si="238"/>
        <v>191.07362710818003</v>
      </c>
      <c r="M24" s="184">
        <f t="shared" si="238"/>
        <v>192.98436337926182</v>
      </c>
      <c r="N24" s="184">
        <f t="shared" si="238"/>
        <v>194.91420701305444</v>
      </c>
      <c r="O24" s="184">
        <f t="shared" si="238"/>
        <v>196.86334908318497</v>
      </c>
      <c r="P24" s="184">
        <f t="shared" si="238"/>
        <v>198.83198257401682</v>
      </c>
      <c r="Q24" s="184">
        <f t="shared" si="238"/>
        <v>200.820302399757</v>
      </c>
      <c r="R24" s="184">
        <f t="shared" si="238"/>
        <v>202.82850542375456</v>
      </c>
      <c r="S24" s="184">
        <f>基本データ!V12/10000</f>
        <v>24</v>
      </c>
      <c r="T24" s="184">
        <f t="shared" ref="T24:AP24" si="239">S24*(1+$D24)</f>
        <v>24.240000000000002</v>
      </c>
      <c r="U24" s="184">
        <f t="shared" si="239"/>
        <v>24.482400000000002</v>
      </c>
      <c r="V24" s="184">
        <f t="shared" si="239"/>
        <v>24.727224000000003</v>
      </c>
      <c r="W24" s="184">
        <f t="shared" si="239"/>
        <v>24.974496240000004</v>
      </c>
      <c r="X24" s="184">
        <f t="shared" si="239"/>
        <v>25.224241202400005</v>
      </c>
      <c r="Y24" s="184">
        <f t="shared" si="239"/>
        <v>25.476483614424005</v>
      </c>
      <c r="Z24" s="184">
        <f t="shared" si="239"/>
        <v>25.731248450568245</v>
      </c>
      <c r="AA24" s="184">
        <f t="shared" si="239"/>
        <v>25.988560935073927</v>
      </c>
      <c r="AB24" s="184">
        <f t="shared" si="239"/>
        <v>26.248446544424667</v>
      </c>
      <c r="AC24" s="184">
        <f t="shared" si="239"/>
        <v>26.510931009868912</v>
      </c>
      <c r="AD24" s="184">
        <f t="shared" si="239"/>
        <v>26.776040319967603</v>
      </c>
      <c r="AE24" s="184">
        <f t="shared" si="239"/>
        <v>27.04380072316728</v>
      </c>
      <c r="AF24" s="184">
        <f t="shared" si="239"/>
        <v>27.314238730398952</v>
      </c>
      <c r="AG24" s="184">
        <f t="shared" si="239"/>
        <v>27.58738111770294</v>
      </c>
      <c r="AH24" s="184">
        <f t="shared" si="239"/>
        <v>27.863254928879968</v>
      </c>
      <c r="AI24" s="184">
        <f t="shared" si="239"/>
        <v>28.141887478168769</v>
      </c>
      <c r="AJ24" s="184">
        <f t="shared" si="239"/>
        <v>28.423306352950458</v>
      </c>
      <c r="AK24" s="184">
        <f t="shared" si="239"/>
        <v>28.707539416479964</v>
      </c>
      <c r="AL24" s="184">
        <f t="shared" si="239"/>
        <v>28.994614810644762</v>
      </c>
      <c r="AM24" s="184">
        <f t="shared" si="239"/>
        <v>29.284560958751211</v>
      </c>
      <c r="AN24" s="184">
        <f t="shared" si="239"/>
        <v>29.577406568338724</v>
      </c>
      <c r="AO24" s="184">
        <f t="shared" si="239"/>
        <v>29.873180634022113</v>
      </c>
      <c r="AP24" s="184">
        <f t="shared" si="239"/>
        <v>30.171912440362334</v>
      </c>
      <c r="AQ24" s="184">
        <f>AP24*(1+$D24)</f>
        <v>30.473631564765956</v>
      </c>
      <c r="AR24" s="184">
        <f t="shared" ref="AR24:BB24" si="240">AQ24*(1+$D24)</f>
        <v>30.778367880413615</v>
      </c>
      <c r="AS24" s="184">
        <f t="shared" si="240"/>
        <v>31.08615155921775</v>
      </c>
      <c r="AT24" s="184">
        <f t="shared" si="240"/>
        <v>31.397013074809927</v>
      </c>
      <c r="AU24" s="184">
        <f t="shared" si="240"/>
        <v>31.710983205558026</v>
      </c>
      <c r="AV24" s="184">
        <f t="shared" si="240"/>
        <v>32.028093037613608</v>
      </c>
      <c r="AW24" s="184">
        <f t="shared" si="240"/>
        <v>32.348373967989744</v>
      </c>
      <c r="AX24" s="184">
        <f t="shared" si="240"/>
        <v>32.671857707669645</v>
      </c>
      <c r="AY24" s="184">
        <f t="shared" si="240"/>
        <v>32.998576284746342</v>
      </c>
      <c r="AZ24" s="184">
        <f t="shared" si="240"/>
        <v>33.328562047593806</v>
      </c>
      <c r="BA24" s="184">
        <f t="shared" si="240"/>
        <v>33.661847668069747</v>
      </c>
      <c r="BB24" s="184">
        <f t="shared" si="240"/>
        <v>33.998466144750445</v>
      </c>
      <c r="BC24" s="184">
        <f t="shared" si="206"/>
        <v>34.338450806197947</v>
      </c>
      <c r="BD24" s="184">
        <f t="shared" si="207"/>
        <v>34.681835314259928</v>
      </c>
      <c r="BE24" s="184">
        <f t="shared" si="208"/>
        <v>35.02865366740253</v>
      </c>
      <c r="BF24" s="184">
        <f t="shared" si="209"/>
        <v>35.378940204076557</v>
      </c>
      <c r="BG24" s="184">
        <f t="shared" si="210"/>
        <v>35.732729606117324</v>
      </c>
      <c r="BH24" s="184">
        <f t="shared" si="211"/>
        <v>36.090056902178496</v>
      </c>
      <c r="BI24" s="184">
        <f t="shared" si="212"/>
        <v>36.450957471200283</v>
      </c>
      <c r="BJ24" s="184">
        <f t="shared" si="213"/>
        <v>36.815467045912285</v>
      </c>
      <c r="BK24" s="184">
        <f t="shared" si="214"/>
        <v>37.183621716371405</v>
      </c>
      <c r="BL24" s="184">
        <f t="shared" si="215"/>
        <v>37.555457933535116</v>
      </c>
      <c r="BM24" s="184">
        <f t="shared" si="216"/>
        <v>37.931012512870467</v>
      </c>
      <c r="BN24" s="184">
        <f t="shared" si="217"/>
        <v>38.310322637999171</v>
      </c>
      <c r="BO24" s="184">
        <f t="shared" si="218"/>
        <v>38.693425864379165</v>
      </c>
      <c r="BP24" s="184">
        <f t="shared" si="219"/>
        <v>39.080360123022956</v>
      </c>
      <c r="BQ24" s="184">
        <f t="shared" si="220"/>
        <v>39.471163724253188</v>
      </c>
      <c r="BR24" s="184">
        <f t="shared" si="221"/>
        <v>39.865875361495718</v>
      </c>
      <c r="BS24" s="184">
        <f t="shared" si="222"/>
        <v>40.264534115110678</v>
      </c>
      <c r="BT24" s="184">
        <f t="shared" si="223"/>
        <v>40.667179456261785</v>
      </c>
      <c r="BU24" s="184">
        <f t="shared" si="224"/>
        <v>41.073851250824404</v>
      </c>
      <c r="BV24" s="184">
        <f t="shared" si="225"/>
        <v>41.48458976333265</v>
      </c>
      <c r="BW24" s="184">
        <f t="shared" si="226"/>
        <v>41.899435660965977</v>
      </c>
      <c r="BX24" s="184">
        <f t="shared" si="227"/>
        <v>42.318430017575636</v>
      </c>
      <c r="BY24" s="184">
        <f t="shared" si="228"/>
        <v>42.741614317751392</v>
      </c>
      <c r="BZ24" s="184">
        <f t="shared" si="229"/>
        <v>43.169030460928909</v>
      </c>
      <c r="CA24" s="184">
        <f t="shared" si="230"/>
        <v>43.600720765538199</v>
      </c>
      <c r="CB24" s="184">
        <f t="shared" si="231"/>
        <v>44.036727973193578</v>
      </c>
      <c r="CC24" s="184">
        <f t="shared" si="232"/>
        <v>44.477095252925515</v>
      </c>
      <c r="CD24" s="184">
        <f t="shared" si="233"/>
        <v>44.921866205454769</v>
      </c>
      <c r="CE24" s="184">
        <f t="shared" si="234"/>
        <v>45.371084867509317</v>
      </c>
    </row>
    <row r="25" spans="2:83" ht="11.4" customHeight="1" x14ac:dyDescent="0.45">
      <c r="B25" s="469"/>
      <c r="C25" s="19" t="s">
        <v>108</v>
      </c>
      <c r="D25" s="33"/>
      <c r="E25" s="10"/>
      <c r="F25" s="192">
        <f>基本データ!S13/10000</f>
        <v>24</v>
      </c>
      <c r="G25" s="184">
        <f t="shared" ref="G25:W25" si="241">F25</f>
        <v>24</v>
      </c>
      <c r="H25" s="184">
        <f t="shared" si="241"/>
        <v>24</v>
      </c>
      <c r="I25" s="184">
        <f t="shared" si="241"/>
        <v>24</v>
      </c>
      <c r="J25" s="184">
        <f t="shared" si="241"/>
        <v>24</v>
      </c>
      <c r="K25" s="184">
        <f t="shared" si="241"/>
        <v>24</v>
      </c>
      <c r="L25" s="184">
        <f t="shared" si="241"/>
        <v>24</v>
      </c>
      <c r="M25" s="184">
        <f t="shared" si="241"/>
        <v>24</v>
      </c>
      <c r="N25" s="184">
        <f t="shared" si="241"/>
        <v>24</v>
      </c>
      <c r="O25" s="184">
        <f t="shared" si="241"/>
        <v>24</v>
      </c>
      <c r="P25" s="184">
        <f t="shared" si="241"/>
        <v>24</v>
      </c>
      <c r="Q25" s="184">
        <f t="shared" si="241"/>
        <v>24</v>
      </c>
      <c r="R25" s="184">
        <f t="shared" si="241"/>
        <v>24</v>
      </c>
      <c r="S25" s="184">
        <v>0</v>
      </c>
      <c r="T25" s="184">
        <f t="shared" si="241"/>
        <v>0</v>
      </c>
      <c r="U25" s="184">
        <f t="shared" si="241"/>
        <v>0</v>
      </c>
      <c r="V25" s="184">
        <f t="shared" si="241"/>
        <v>0</v>
      </c>
      <c r="W25" s="184">
        <f t="shared" si="241"/>
        <v>0</v>
      </c>
      <c r="X25" s="184">
        <f t="shared" ref="X25:Y25" si="242">W25</f>
        <v>0</v>
      </c>
      <c r="Y25" s="184">
        <f t="shared" si="242"/>
        <v>0</v>
      </c>
      <c r="Z25" s="184">
        <f t="shared" ref="Z25:AM25" si="243">Y25</f>
        <v>0</v>
      </c>
      <c r="AA25" s="184">
        <f t="shared" si="243"/>
        <v>0</v>
      </c>
      <c r="AB25" s="184">
        <f t="shared" si="243"/>
        <v>0</v>
      </c>
      <c r="AC25" s="184">
        <f t="shared" si="243"/>
        <v>0</v>
      </c>
      <c r="AD25" s="184">
        <f t="shared" si="243"/>
        <v>0</v>
      </c>
      <c r="AE25" s="184">
        <f t="shared" si="243"/>
        <v>0</v>
      </c>
      <c r="AF25" s="184">
        <f t="shared" si="243"/>
        <v>0</v>
      </c>
      <c r="AG25" s="184">
        <f t="shared" si="243"/>
        <v>0</v>
      </c>
      <c r="AH25" s="184">
        <f t="shared" si="243"/>
        <v>0</v>
      </c>
      <c r="AI25" s="184">
        <f t="shared" si="243"/>
        <v>0</v>
      </c>
      <c r="AJ25" s="184">
        <f t="shared" si="243"/>
        <v>0</v>
      </c>
      <c r="AK25" s="184">
        <f t="shared" si="243"/>
        <v>0</v>
      </c>
      <c r="AL25" s="184">
        <f t="shared" si="243"/>
        <v>0</v>
      </c>
      <c r="AM25" s="184">
        <f t="shared" si="243"/>
        <v>0</v>
      </c>
      <c r="AN25" s="184">
        <f t="shared" ref="AN25:AR25" si="244">AM25</f>
        <v>0</v>
      </c>
      <c r="AO25" s="184">
        <f t="shared" si="244"/>
        <v>0</v>
      </c>
      <c r="AP25" s="184">
        <f t="shared" si="244"/>
        <v>0</v>
      </c>
      <c r="AQ25" s="184">
        <f t="shared" si="244"/>
        <v>0</v>
      </c>
      <c r="AR25" s="184">
        <f t="shared" si="244"/>
        <v>0</v>
      </c>
      <c r="AS25" s="184">
        <f t="shared" ref="AS25:AX25" si="245">AR25</f>
        <v>0</v>
      </c>
      <c r="AT25" s="184">
        <f t="shared" si="245"/>
        <v>0</v>
      </c>
      <c r="AU25" s="184">
        <f t="shared" si="245"/>
        <v>0</v>
      </c>
      <c r="AV25" s="184">
        <f t="shared" si="245"/>
        <v>0</v>
      </c>
      <c r="AW25" s="184">
        <f t="shared" si="245"/>
        <v>0</v>
      </c>
      <c r="AX25" s="184">
        <f t="shared" si="245"/>
        <v>0</v>
      </c>
      <c r="AY25" s="21">
        <f t="shared" ref="AY25:BB25" si="246">AX25</f>
        <v>0</v>
      </c>
      <c r="AZ25" s="21">
        <f t="shared" si="246"/>
        <v>0</v>
      </c>
      <c r="BA25" s="21">
        <f t="shared" si="246"/>
        <v>0</v>
      </c>
      <c r="BB25" s="21">
        <f t="shared" si="246"/>
        <v>0</v>
      </c>
      <c r="BC25" s="21">
        <f t="shared" ref="BC25" si="247">BB25</f>
        <v>0</v>
      </c>
      <c r="BD25" s="21">
        <f t="shared" ref="BD25" si="248">BC25</f>
        <v>0</v>
      </c>
      <c r="BE25" s="21">
        <f t="shared" ref="BE25" si="249">BD25</f>
        <v>0</v>
      </c>
      <c r="BF25" s="21">
        <f t="shared" ref="BF25" si="250">BE25</f>
        <v>0</v>
      </c>
      <c r="BG25" s="21">
        <f t="shared" ref="BG25" si="251">BF25</f>
        <v>0</v>
      </c>
      <c r="BH25" s="21">
        <f t="shared" ref="BH25" si="252">BG25</f>
        <v>0</v>
      </c>
      <c r="BI25" s="21">
        <f t="shared" ref="BI25" si="253">BH25</f>
        <v>0</v>
      </c>
      <c r="BJ25" s="21">
        <f t="shared" ref="BJ25" si="254">BI25</f>
        <v>0</v>
      </c>
      <c r="BK25" s="21">
        <f t="shared" ref="BK25" si="255">BJ25</f>
        <v>0</v>
      </c>
      <c r="BL25" s="21">
        <f t="shared" ref="BL25" si="256">BK25</f>
        <v>0</v>
      </c>
      <c r="BM25" s="21">
        <f t="shared" ref="BM25" si="257">BL25</f>
        <v>0</v>
      </c>
      <c r="BN25" s="21">
        <f t="shared" ref="BN25" si="258">BM25</f>
        <v>0</v>
      </c>
      <c r="BO25" s="21">
        <f t="shared" ref="BO25" si="259">BN25</f>
        <v>0</v>
      </c>
      <c r="BP25" s="21">
        <f t="shared" ref="BP25" si="260">BO25</f>
        <v>0</v>
      </c>
      <c r="BQ25" s="21">
        <f t="shared" ref="BQ25" si="261">BP25</f>
        <v>0</v>
      </c>
      <c r="BR25" s="21">
        <f t="shared" ref="BR25" si="262">BQ25</f>
        <v>0</v>
      </c>
      <c r="BS25" s="21">
        <f t="shared" ref="BS25" si="263">BR25</f>
        <v>0</v>
      </c>
      <c r="BT25" s="21">
        <f t="shared" ref="BT25" si="264">BS25</f>
        <v>0</v>
      </c>
      <c r="BU25" s="21">
        <f t="shared" ref="BU25" si="265">BT25</f>
        <v>0</v>
      </c>
      <c r="BV25" s="21">
        <f t="shared" ref="BV25" si="266">BU25</f>
        <v>0</v>
      </c>
      <c r="BW25" s="21">
        <f t="shared" ref="BW25" si="267">BV25</f>
        <v>0</v>
      </c>
      <c r="BX25" s="21">
        <f t="shared" ref="BX25" si="268">BW25</f>
        <v>0</v>
      </c>
      <c r="BY25" s="21">
        <f t="shared" ref="BY25" si="269">BX25</f>
        <v>0</v>
      </c>
      <c r="BZ25" s="21">
        <f t="shared" ref="BZ25" si="270">BY25</f>
        <v>0</v>
      </c>
      <c r="CA25" s="21">
        <f t="shared" ref="CA25" si="271">BZ25</f>
        <v>0</v>
      </c>
      <c r="CB25" s="21">
        <f t="shared" ref="CB25" si="272">CA25</f>
        <v>0</v>
      </c>
      <c r="CC25" s="21">
        <f t="shared" ref="CC25" si="273">CB25</f>
        <v>0</v>
      </c>
      <c r="CD25" s="21">
        <f t="shared" ref="CD25" si="274">CC25</f>
        <v>0</v>
      </c>
      <c r="CE25" s="21">
        <f t="shared" ref="CE25" si="275">CD25</f>
        <v>0</v>
      </c>
    </row>
    <row r="26" spans="2:83" ht="11.4" customHeight="1" x14ac:dyDescent="0.45">
      <c r="B26" s="469"/>
      <c r="C26" s="19" t="s">
        <v>79</v>
      </c>
      <c r="D26" s="33"/>
      <c r="E26" s="10"/>
      <c r="F26" s="192">
        <f ca="1">(IF(F5&gt;22,0,IF(F5&gt;18,基本データ!$K$41,IF(F5&gt;15,基本データ!$J$41,IF(F5&gt;12,基本データ!$I$41,IF(F5&gt;6,基本データ!$H$41,0)))))+IF(F6&gt;22,0,IF(F6&gt;18,基本データ!$K$47,IF(F6&gt;15,基本データ!$J$47,IF(F6&gt;12,基本データ!$I$47,IF(F6&gt;6,基本データ!$H$47,0)))))+IF(F7&gt;22,0,IF(F7&gt;18,基本データ!$K$53,IF(F7&gt;15,基本データ!$J$53,IF(F7&gt;12,基本データ!$I$53,IF(F7&gt;6,基本データ!$H$53,0)))))+IF(F8&gt;22,0,IF(F8&gt;18,基本データ!$K$59,IF(F8&gt;15,基本データ!$J$59,IF(F8&gt;12,基本データ!$I$59,IF(F8&gt;6,基本データ!$H$59,0))))))/10000</f>
        <v>0</v>
      </c>
      <c r="G26" s="192">
        <f ca="1">(IF(G5&gt;22,0,IF(G5&gt;18,基本データ!$K$41,IF(G5&gt;15,基本データ!$J$41,IF(G5&gt;12,基本データ!$I$41,IF(G5&gt;6,基本データ!$H$41,0)))))+IF(G6&gt;22,0,IF(G6&gt;18,基本データ!$K$47,IF(G6&gt;15,基本データ!$J$47,IF(G6&gt;12,基本データ!$I$47,IF(G6&gt;6,基本データ!$H$47,0)))))+IF(G7&gt;22,0,IF(G7&gt;18,基本データ!$K$53,IF(G7&gt;15,基本データ!$J$53,IF(G7&gt;12,基本データ!$I$53,IF(G7&gt;6,基本データ!$H$53,0)))))+IF(G8&gt;22,0,IF(G8&gt;18,基本データ!$K$59,IF(G8&gt;15,基本データ!$J$59,IF(G8&gt;12,基本データ!$I$59,IF(G8&gt;6,基本データ!$H$59,0))))))/10000</f>
        <v>0</v>
      </c>
      <c r="H26" s="192">
        <f ca="1">(IF(H5&gt;22,0,IF(H5&gt;18,基本データ!$K$41,IF(H5&gt;15,基本データ!$J$41,IF(H5&gt;12,基本データ!$I$41,IF(H5&gt;6,基本データ!$H$41,0)))))+IF(H6&gt;22,0,IF(H6&gt;18,基本データ!$K$47,IF(H6&gt;15,基本データ!$J$47,IF(H6&gt;12,基本データ!$I$47,IF(H6&gt;6,基本データ!$H$47,0)))))+IF(H7&gt;22,0,IF(H7&gt;18,基本データ!$K$53,IF(H7&gt;15,基本データ!$J$53,IF(H7&gt;12,基本データ!$I$53,IF(H7&gt;6,基本データ!$H$53,0)))))+IF(H8&gt;22,0,IF(H8&gt;18,基本データ!$K$59,IF(H8&gt;15,基本データ!$J$59,IF(H8&gt;12,基本データ!$I$59,IF(H8&gt;6,基本データ!$H$59,0))))))/10000</f>
        <v>0</v>
      </c>
      <c r="I26" s="192">
        <f ca="1">(IF(I5&gt;22,0,IF(I5&gt;18,基本データ!$K$41,IF(I5&gt;15,基本データ!$J$41,IF(I5&gt;12,基本データ!$I$41,IF(I5&gt;6,基本データ!$H$41,0)))))+IF(I6&gt;22,0,IF(I6&gt;18,基本データ!$K$47,IF(I6&gt;15,基本データ!$J$47,IF(I6&gt;12,基本データ!$I$47,IF(I6&gt;6,基本データ!$H$47,0)))))+IF(I7&gt;22,0,IF(I7&gt;18,基本データ!$K$53,IF(I7&gt;15,基本データ!$J$53,IF(I7&gt;12,基本データ!$I$53,IF(I7&gt;6,基本データ!$H$53,0)))))+IF(I8&gt;22,0,IF(I8&gt;18,基本データ!$K$59,IF(I8&gt;15,基本データ!$J$59,IF(I8&gt;12,基本データ!$I$59,IF(I8&gt;6,基本データ!$H$59,0))))))/10000</f>
        <v>0</v>
      </c>
      <c r="J26" s="192">
        <f ca="1">(IF(J5&gt;22,0,IF(J5&gt;18,基本データ!$K$41,IF(J5&gt;15,基本データ!$J$41,IF(J5&gt;12,基本データ!$I$41,IF(J5&gt;6,基本データ!$H$41,0)))))+IF(J6&gt;22,0,IF(J6&gt;18,基本データ!$K$47,IF(J6&gt;15,基本データ!$J$47,IF(J6&gt;12,基本データ!$I$47,IF(J6&gt;6,基本データ!$H$47,0)))))+IF(J7&gt;22,0,IF(J7&gt;18,基本データ!$K$53,IF(J7&gt;15,基本データ!$J$53,IF(J7&gt;12,基本データ!$I$53,IF(J7&gt;6,基本データ!$H$53,0)))))+IF(J8&gt;22,0,IF(J8&gt;18,基本データ!$K$59,IF(J8&gt;15,基本データ!$J$59,IF(J8&gt;12,基本データ!$I$59,IF(J8&gt;6,基本データ!$H$59,0))))))/10000</f>
        <v>0</v>
      </c>
      <c r="K26" s="192">
        <f ca="1">(IF(K5&gt;22,0,IF(K5&gt;18,基本データ!$K$41,IF(K5&gt;15,基本データ!$J$41,IF(K5&gt;12,基本データ!$I$41,IF(K5&gt;6,基本データ!$H$41,0)))))+IF(K6&gt;22,0,IF(K6&gt;18,基本データ!$K$47,IF(K6&gt;15,基本データ!$J$47,IF(K6&gt;12,基本データ!$I$47,IF(K6&gt;6,基本データ!$H$47,0)))))+IF(K7&gt;22,0,IF(K7&gt;18,基本データ!$K$53,IF(K7&gt;15,基本データ!$J$53,IF(K7&gt;12,基本データ!$I$53,IF(K7&gt;6,基本データ!$H$53,0)))))+IF(K8&gt;22,0,IF(K8&gt;18,基本データ!$K$59,IF(K8&gt;15,基本データ!$J$59,IF(K8&gt;12,基本データ!$I$59,IF(K8&gt;6,基本データ!$H$59,0))))))/10000</f>
        <v>0</v>
      </c>
      <c r="L26" s="192">
        <f ca="1">(IF(L5&gt;22,0,IF(L5&gt;18,基本データ!$K$41,IF(L5&gt;15,基本データ!$J$41,IF(L5&gt;12,基本データ!$I$41,IF(L5&gt;6,基本データ!$H$41,0)))))+IF(L6&gt;22,0,IF(L6&gt;18,基本データ!$K$47,IF(L6&gt;15,基本データ!$J$47,IF(L6&gt;12,基本データ!$I$47,IF(L6&gt;6,基本データ!$H$47,0)))))+IF(L7&gt;22,0,IF(L7&gt;18,基本データ!$K$53,IF(L7&gt;15,基本データ!$J$53,IF(L7&gt;12,基本データ!$I$53,IF(L7&gt;6,基本データ!$H$53,0)))))+IF(L8&gt;22,0,IF(L8&gt;18,基本データ!$K$59,IF(L8&gt;15,基本データ!$J$59,IF(L8&gt;12,基本データ!$I$59,IF(L8&gt;6,基本データ!$H$59,0))))))/10000</f>
        <v>0</v>
      </c>
      <c r="M26" s="192">
        <f ca="1">(IF(M5&gt;22,0,IF(M5&gt;18,基本データ!$K$41,IF(M5&gt;15,基本データ!$J$41,IF(M5&gt;12,基本データ!$I$41,IF(M5&gt;6,基本データ!$H$41,0)))))+IF(M6&gt;22,0,IF(M6&gt;18,基本データ!$K$47,IF(M6&gt;15,基本データ!$J$47,IF(M6&gt;12,基本データ!$I$47,IF(M6&gt;6,基本データ!$H$47,0)))))+IF(M7&gt;22,0,IF(M7&gt;18,基本データ!$K$53,IF(M7&gt;15,基本データ!$J$53,IF(M7&gt;12,基本データ!$I$53,IF(M7&gt;6,基本データ!$H$53,0)))))+IF(M8&gt;22,0,IF(M8&gt;18,基本データ!$K$59,IF(M8&gt;15,基本データ!$J$59,IF(M8&gt;12,基本データ!$I$59,IF(M8&gt;6,基本データ!$H$59,0))))))/10000</f>
        <v>0</v>
      </c>
      <c r="N26" s="192">
        <f ca="1">(IF(N5&gt;22,0,IF(N5&gt;18,基本データ!$K$41,IF(N5&gt;15,基本データ!$J$41,IF(N5&gt;12,基本データ!$I$41,IF(N5&gt;6,基本データ!$H$41,0)))))+IF(N6&gt;22,0,IF(N6&gt;18,基本データ!$K$47,IF(N6&gt;15,基本データ!$J$47,IF(N6&gt;12,基本データ!$I$47,IF(N6&gt;6,基本データ!$H$47,0)))))+IF(N7&gt;22,0,IF(N7&gt;18,基本データ!$K$53,IF(N7&gt;15,基本データ!$J$53,IF(N7&gt;12,基本データ!$I$53,IF(N7&gt;6,基本データ!$H$53,0)))))+IF(N8&gt;22,0,IF(N8&gt;18,基本データ!$K$59,IF(N8&gt;15,基本データ!$J$59,IF(N8&gt;12,基本データ!$I$59,IF(N8&gt;6,基本データ!$H$59,0))))))/10000</f>
        <v>0</v>
      </c>
      <c r="O26" s="192">
        <f ca="1">(IF(O5&gt;22,0,IF(O5&gt;18,基本データ!$K$41,IF(O5&gt;15,基本データ!$J$41,IF(O5&gt;12,基本データ!$I$41,IF(O5&gt;6,基本データ!$H$41,0)))))+IF(O6&gt;22,0,IF(O6&gt;18,基本データ!$K$47,IF(O6&gt;15,基本データ!$J$47,IF(O6&gt;12,基本データ!$I$47,IF(O6&gt;6,基本データ!$H$47,0)))))+IF(O7&gt;22,0,IF(O7&gt;18,基本データ!$K$53,IF(O7&gt;15,基本データ!$J$53,IF(O7&gt;12,基本データ!$I$53,IF(O7&gt;6,基本データ!$H$53,0)))))+IF(O8&gt;22,0,IF(O8&gt;18,基本データ!$K$59,IF(O8&gt;15,基本データ!$J$59,IF(O8&gt;12,基本データ!$I$59,IF(O8&gt;6,基本データ!$H$59,0))))))/10000</f>
        <v>0</v>
      </c>
      <c r="P26" s="192">
        <f ca="1">(IF(P5&gt;22,0,IF(P5&gt;18,基本データ!$K$41,IF(P5&gt;15,基本データ!$J$41,IF(P5&gt;12,基本データ!$I$41,IF(P5&gt;6,基本データ!$H$41,0)))))+IF(P6&gt;22,0,IF(P6&gt;18,基本データ!$K$47,IF(P6&gt;15,基本データ!$J$47,IF(P6&gt;12,基本データ!$I$47,IF(P6&gt;6,基本データ!$H$47,0)))))+IF(P7&gt;22,0,IF(P7&gt;18,基本データ!$K$53,IF(P7&gt;15,基本データ!$J$53,IF(P7&gt;12,基本データ!$I$53,IF(P7&gt;6,基本データ!$H$53,0)))))+IF(P8&gt;22,0,IF(P8&gt;18,基本データ!$K$59,IF(P8&gt;15,基本データ!$J$59,IF(P8&gt;12,基本データ!$I$59,IF(P8&gt;6,基本データ!$H$59,0))))))/10000</f>
        <v>0</v>
      </c>
      <c r="Q26" s="192">
        <f ca="1">(IF(Q5&gt;22,0,IF(Q5&gt;18,基本データ!$K$41,IF(Q5&gt;15,基本データ!$J$41,IF(Q5&gt;12,基本データ!$I$41,IF(Q5&gt;6,基本データ!$H$41,0)))))+IF(Q6&gt;22,0,IF(Q6&gt;18,基本データ!$K$47,IF(Q6&gt;15,基本データ!$J$47,IF(Q6&gt;12,基本データ!$I$47,IF(Q6&gt;6,基本データ!$H$47,0)))))+IF(Q7&gt;22,0,IF(Q7&gt;18,基本データ!$K$53,IF(Q7&gt;15,基本データ!$J$53,IF(Q7&gt;12,基本データ!$I$53,IF(Q7&gt;6,基本データ!$H$53,0)))))+IF(Q8&gt;22,0,IF(Q8&gt;18,基本データ!$K$59,IF(Q8&gt;15,基本データ!$J$59,IF(Q8&gt;12,基本データ!$I$59,IF(Q8&gt;6,基本データ!$H$59,0))))))/10000</f>
        <v>0</v>
      </c>
      <c r="R26" s="192">
        <f ca="1">(IF(R5&gt;22,0,IF(R5&gt;18,基本データ!$K$41,IF(R5&gt;15,基本データ!$J$41,IF(R5&gt;12,基本データ!$I$41,IF(R5&gt;6,基本データ!$H$41,0)))))+IF(R6&gt;22,0,IF(R6&gt;18,基本データ!$K$47,IF(R6&gt;15,基本データ!$J$47,IF(R6&gt;12,基本データ!$I$47,IF(R6&gt;6,基本データ!$H$47,0)))))+IF(R7&gt;22,0,IF(R7&gt;18,基本データ!$K$53,IF(R7&gt;15,基本データ!$J$53,IF(R7&gt;12,基本データ!$I$53,IF(R7&gt;6,基本データ!$H$53,0)))))+IF(R8&gt;22,0,IF(R8&gt;18,基本データ!$K$59,IF(R8&gt;15,基本データ!$J$59,IF(R8&gt;12,基本データ!$I$59,IF(R8&gt;6,基本データ!$H$59,0))))))/10000</f>
        <v>0</v>
      </c>
      <c r="S26" s="192">
        <f ca="1">(IF(S5&gt;22,0,IF(S5&gt;18,基本データ!$K$41,IF(S5&gt;15,基本データ!$J$41,IF(S5&gt;12,基本データ!$I$41,IF(S5&gt;6,基本データ!$H$41,0)))))+IF(S6&gt;22,0,IF(S6&gt;18,基本データ!$K$47,IF(S6&gt;15,基本データ!$J$47,IF(S6&gt;12,基本データ!$I$47,IF(S6&gt;6,基本データ!$H$47,0)))))+IF(S7&gt;22,0,IF(S7&gt;18,基本データ!$K$53,IF(S7&gt;15,基本データ!$J$53,IF(S7&gt;12,基本データ!$I$53,IF(S7&gt;6,基本データ!$H$53,0)))))+IF(S8&gt;22,0,IF(S8&gt;18,基本データ!$K$59,IF(S8&gt;15,基本データ!$J$59,IF(S8&gt;12,基本データ!$I$59,IF(S8&gt;6,基本データ!$H$59,0))))))/10000</f>
        <v>0</v>
      </c>
      <c r="T26" s="192">
        <f ca="1">(IF(T5&gt;22,0,IF(T5&gt;18,基本データ!$K$41,IF(T5&gt;15,基本データ!$J$41,IF(T5&gt;12,基本データ!$I$41,IF(T5&gt;6,基本データ!$H$41,0)))))+IF(T6&gt;22,0,IF(T6&gt;18,基本データ!$K$47,IF(T6&gt;15,基本データ!$J$47,IF(T6&gt;12,基本データ!$I$47,IF(T6&gt;6,基本データ!$H$47,0)))))+IF(T7&gt;22,0,IF(T7&gt;18,基本データ!$K$53,IF(T7&gt;15,基本データ!$J$53,IF(T7&gt;12,基本データ!$I$53,IF(T7&gt;6,基本データ!$H$53,0)))))+IF(T8&gt;22,0,IF(T8&gt;18,基本データ!$K$59,IF(T8&gt;15,基本データ!$J$59,IF(T8&gt;12,基本データ!$I$59,IF(T8&gt;6,基本データ!$H$59,0))))))/10000</f>
        <v>0</v>
      </c>
      <c r="U26" s="192">
        <f ca="1">(IF(U5&gt;22,0,IF(U5&gt;18,基本データ!$K$41,IF(U5&gt;15,基本データ!$J$41,IF(U5&gt;12,基本データ!$I$41,IF(U5&gt;6,基本データ!$H$41,0)))))+IF(U6&gt;22,0,IF(U6&gt;18,基本データ!$K$47,IF(U6&gt;15,基本データ!$J$47,IF(U6&gt;12,基本データ!$I$47,IF(U6&gt;6,基本データ!$H$47,0)))))+IF(U7&gt;22,0,IF(U7&gt;18,基本データ!$K$53,IF(U7&gt;15,基本データ!$J$53,IF(U7&gt;12,基本データ!$I$53,IF(U7&gt;6,基本データ!$H$53,0)))))+IF(U8&gt;22,0,IF(U8&gt;18,基本データ!$K$59,IF(U8&gt;15,基本データ!$J$59,IF(U8&gt;12,基本データ!$I$59,IF(U8&gt;6,基本データ!$H$59,0))))))/10000</f>
        <v>0</v>
      </c>
      <c r="V26" s="192">
        <f ca="1">(IF(V5&gt;22,0,IF(V5&gt;18,基本データ!$K$41,IF(V5&gt;15,基本データ!$J$41,IF(V5&gt;12,基本データ!$I$41,IF(V5&gt;6,基本データ!$H$41,0)))))+IF(V6&gt;22,0,IF(V6&gt;18,基本データ!$K$47,IF(V6&gt;15,基本データ!$J$47,IF(V6&gt;12,基本データ!$I$47,IF(V6&gt;6,基本データ!$H$47,0)))))+IF(V7&gt;22,0,IF(V7&gt;18,基本データ!$K$53,IF(V7&gt;15,基本データ!$J$53,IF(V7&gt;12,基本データ!$I$53,IF(V7&gt;6,基本データ!$H$53,0)))))+IF(V8&gt;22,0,IF(V8&gt;18,基本データ!$K$59,IF(V8&gt;15,基本データ!$J$59,IF(V8&gt;12,基本データ!$I$59,IF(V8&gt;6,基本データ!$H$59,0))))))/10000</f>
        <v>0</v>
      </c>
      <c r="W26" s="192">
        <f ca="1">(IF(W5&gt;22,0,IF(W5&gt;18,基本データ!$K$41,IF(W5&gt;15,基本データ!$J$41,IF(W5&gt;12,基本データ!$I$41,IF(W5&gt;6,基本データ!$H$41,0)))))+IF(W6&gt;22,0,IF(W6&gt;18,基本データ!$K$47,IF(W6&gt;15,基本データ!$J$47,IF(W6&gt;12,基本データ!$I$47,IF(W6&gt;6,基本データ!$H$47,0)))))+IF(W7&gt;22,0,IF(W7&gt;18,基本データ!$K$53,IF(W7&gt;15,基本データ!$J$53,IF(W7&gt;12,基本データ!$I$53,IF(W7&gt;6,基本データ!$H$53,0)))))+IF(W8&gt;22,0,IF(W8&gt;18,基本データ!$K$59,IF(W8&gt;15,基本データ!$J$59,IF(W8&gt;12,基本データ!$I$59,IF(W8&gt;6,基本データ!$H$59,0))))))/10000</f>
        <v>0</v>
      </c>
      <c r="X26" s="192">
        <f ca="1">(IF(X5&gt;22,0,IF(X5&gt;18,基本データ!$K$41,IF(X5&gt;15,基本データ!$J$41,IF(X5&gt;12,基本データ!$I$41,IF(X5&gt;6,基本データ!$H$41,0)))))+IF(X6&gt;22,0,IF(X6&gt;18,基本データ!$K$47,IF(X6&gt;15,基本データ!$J$47,IF(X6&gt;12,基本データ!$I$47,IF(X6&gt;6,基本データ!$H$47,0)))))+IF(X7&gt;22,0,IF(X7&gt;18,基本データ!$K$53,IF(X7&gt;15,基本データ!$J$53,IF(X7&gt;12,基本データ!$I$53,IF(X7&gt;6,基本データ!$H$53,0)))))+IF(X8&gt;22,0,IF(X8&gt;18,基本データ!$K$59,IF(X8&gt;15,基本データ!$J$59,IF(X8&gt;12,基本データ!$I$59,IF(X8&gt;6,基本データ!$H$59,0))))))/10000</f>
        <v>0</v>
      </c>
      <c r="Y26" s="192">
        <f ca="1">(IF(Y5&gt;22,0,IF(Y5&gt;18,基本データ!$K$41,IF(Y5&gt;15,基本データ!$J$41,IF(Y5&gt;12,基本データ!$I$41,IF(Y5&gt;6,基本データ!$H$41,0)))))+IF(Y6&gt;22,0,IF(Y6&gt;18,基本データ!$K$47,IF(Y6&gt;15,基本データ!$J$47,IF(Y6&gt;12,基本データ!$I$47,IF(Y6&gt;6,基本データ!$H$47,0)))))+IF(Y7&gt;22,0,IF(Y7&gt;18,基本データ!$K$53,IF(Y7&gt;15,基本データ!$J$53,IF(Y7&gt;12,基本データ!$I$53,IF(Y7&gt;6,基本データ!$H$53,0)))))+IF(Y8&gt;22,0,IF(Y8&gt;18,基本データ!$K$59,IF(Y8&gt;15,基本データ!$J$59,IF(Y8&gt;12,基本データ!$I$59,IF(Y8&gt;6,基本データ!$H$59,0))))))/10000</f>
        <v>0</v>
      </c>
      <c r="Z26" s="192">
        <f ca="1">(IF(Z5&gt;22,0,IF(Z5&gt;18,基本データ!$K$41,IF(Z5&gt;15,基本データ!$J$41,IF(Z5&gt;12,基本データ!$I$41,IF(Z5&gt;6,基本データ!$H$41,0)))))+IF(Z6&gt;22,0,IF(Z6&gt;18,基本データ!$K$47,IF(Z6&gt;15,基本データ!$J$47,IF(Z6&gt;12,基本データ!$I$47,IF(Z6&gt;6,基本データ!$H$47,0)))))+IF(Z7&gt;22,0,IF(Z7&gt;18,基本データ!$K$53,IF(Z7&gt;15,基本データ!$J$53,IF(Z7&gt;12,基本データ!$I$53,IF(Z7&gt;6,基本データ!$H$53,0)))))+IF(Z8&gt;22,0,IF(Z8&gt;18,基本データ!$K$59,IF(Z8&gt;15,基本データ!$J$59,IF(Z8&gt;12,基本データ!$I$59,IF(Z8&gt;6,基本データ!$H$59,0))))))/10000</f>
        <v>0</v>
      </c>
      <c r="AA26" s="192">
        <f ca="1">(IF(AA5&gt;22,0,IF(AA5&gt;18,基本データ!$K$41,IF(AA5&gt;15,基本データ!$J$41,IF(AA5&gt;12,基本データ!$I$41,IF(AA5&gt;6,基本データ!$H$41,0)))))+IF(AA6&gt;22,0,IF(AA6&gt;18,基本データ!$K$47,IF(AA6&gt;15,基本データ!$J$47,IF(AA6&gt;12,基本データ!$I$47,IF(AA6&gt;6,基本データ!$H$47,0)))))+IF(AA7&gt;22,0,IF(AA7&gt;18,基本データ!$K$53,IF(AA7&gt;15,基本データ!$J$53,IF(AA7&gt;12,基本データ!$I$53,IF(AA7&gt;6,基本データ!$H$53,0)))))+IF(AA8&gt;22,0,IF(AA8&gt;18,基本データ!$K$59,IF(AA8&gt;15,基本データ!$J$59,IF(AA8&gt;12,基本データ!$I$59,IF(AA8&gt;6,基本データ!$H$59,0))))))/10000</f>
        <v>0</v>
      </c>
      <c r="AB26" s="192">
        <f ca="1">(IF(AB5&gt;22,0,IF(AB5&gt;18,基本データ!$K$41,IF(AB5&gt;15,基本データ!$J$41,IF(AB5&gt;12,基本データ!$I$41,IF(AB5&gt;6,基本データ!$H$41,0)))))+IF(AB6&gt;22,0,IF(AB6&gt;18,基本データ!$K$47,IF(AB6&gt;15,基本データ!$J$47,IF(AB6&gt;12,基本データ!$I$47,IF(AB6&gt;6,基本データ!$H$47,0)))))+IF(AB7&gt;22,0,IF(AB7&gt;18,基本データ!$K$53,IF(AB7&gt;15,基本データ!$J$53,IF(AB7&gt;12,基本データ!$I$53,IF(AB7&gt;6,基本データ!$H$53,0)))))+IF(AB8&gt;22,0,IF(AB8&gt;18,基本データ!$K$59,IF(AB8&gt;15,基本データ!$J$59,IF(AB8&gt;12,基本データ!$I$59,IF(AB8&gt;6,基本データ!$H$59,0))))))/10000</f>
        <v>0</v>
      </c>
      <c r="AC26" s="192">
        <f ca="1">(IF(AC5&gt;22,0,IF(AC5&gt;18,基本データ!$K$41,IF(AC5&gt;15,基本データ!$J$41,IF(AC5&gt;12,基本データ!$I$41,IF(AC5&gt;6,基本データ!$H$41,0)))))+IF(AC6&gt;22,0,IF(AC6&gt;18,基本データ!$K$47,IF(AC6&gt;15,基本データ!$J$47,IF(AC6&gt;12,基本データ!$I$47,IF(AC6&gt;6,基本データ!$H$47,0)))))+IF(AC7&gt;22,0,IF(AC7&gt;18,基本データ!$K$53,IF(AC7&gt;15,基本データ!$J$53,IF(AC7&gt;12,基本データ!$I$53,IF(AC7&gt;6,基本データ!$H$53,0)))))+IF(AC8&gt;22,0,IF(AC8&gt;18,基本データ!$K$59,IF(AC8&gt;15,基本データ!$J$59,IF(AC8&gt;12,基本データ!$I$59,IF(AC8&gt;6,基本データ!$H$59,0))))))/10000</f>
        <v>0</v>
      </c>
      <c r="AD26" s="192">
        <f ca="1">(IF(AD5&gt;22,0,IF(AD5&gt;18,基本データ!$K$41,IF(AD5&gt;15,基本データ!$J$41,IF(AD5&gt;12,基本データ!$I$41,IF(AD5&gt;6,基本データ!$H$41,0)))))+IF(AD6&gt;22,0,IF(AD6&gt;18,基本データ!$K$47,IF(AD6&gt;15,基本データ!$J$47,IF(AD6&gt;12,基本データ!$I$47,IF(AD6&gt;6,基本データ!$H$47,0)))))+IF(AD7&gt;22,0,IF(AD7&gt;18,基本データ!$K$53,IF(AD7&gt;15,基本データ!$J$53,IF(AD7&gt;12,基本データ!$I$53,IF(AD7&gt;6,基本データ!$H$53,0)))))+IF(AD8&gt;22,0,IF(AD8&gt;18,基本データ!$K$59,IF(AD8&gt;15,基本データ!$J$59,IF(AD8&gt;12,基本データ!$I$59,IF(AD8&gt;6,基本データ!$H$59,0))))))/10000</f>
        <v>0</v>
      </c>
      <c r="AE26" s="192">
        <f ca="1">(IF(AE5&gt;22,0,IF(AE5&gt;18,基本データ!$K$41,IF(AE5&gt;15,基本データ!$J$41,IF(AE5&gt;12,基本データ!$I$41,IF(AE5&gt;6,基本データ!$H$41,0)))))+IF(AE6&gt;22,0,IF(AE6&gt;18,基本データ!$K$47,IF(AE6&gt;15,基本データ!$J$47,IF(AE6&gt;12,基本データ!$I$47,IF(AE6&gt;6,基本データ!$H$47,0)))))+IF(AE7&gt;22,0,IF(AE7&gt;18,基本データ!$K$53,IF(AE7&gt;15,基本データ!$J$53,IF(AE7&gt;12,基本データ!$I$53,IF(AE7&gt;6,基本データ!$H$53,0)))))+IF(AE8&gt;22,0,IF(AE8&gt;18,基本データ!$K$59,IF(AE8&gt;15,基本データ!$J$59,IF(AE8&gt;12,基本データ!$I$59,IF(AE8&gt;6,基本データ!$H$59,0))))))/10000</f>
        <v>0</v>
      </c>
      <c r="AF26" s="192">
        <f ca="1">(IF(AF5&gt;22,0,IF(AF5&gt;18,基本データ!$K$41,IF(AF5&gt;15,基本データ!$J$41,IF(AF5&gt;12,基本データ!$I$41,IF(AF5&gt;6,基本データ!$H$41,0)))))+IF(AF6&gt;22,0,IF(AF6&gt;18,基本データ!$K$47,IF(AF6&gt;15,基本データ!$J$47,IF(AF6&gt;12,基本データ!$I$47,IF(AF6&gt;6,基本データ!$H$47,0)))))+IF(AF7&gt;22,0,IF(AF7&gt;18,基本データ!$K$53,IF(AF7&gt;15,基本データ!$J$53,IF(AF7&gt;12,基本データ!$I$53,IF(AF7&gt;6,基本データ!$H$53,0)))))+IF(AF8&gt;22,0,IF(AF8&gt;18,基本データ!$K$59,IF(AF8&gt;15,基本データ!$J$59,IF(AF8&gt;12,基本データ!$I$59,IF(AF8&gt;6,基本データ!$H$59,0))))))/10000</f>
        <v>0</v>
      </c>
      <c r="AG26" s="192">
        <f ca="1">(IF(AG5&gt;22,0,IF(AG5&gt;18,基本データ!$K$41,IF(AG5&gt;15,基本データ!$J$41,IF(AG5&gt;12,基本データ!$I$41,IF(AG5&gt;6,基本データ!$H$41,0)))))+IF(AG6&gt;22,0,IF(AG6&gt;18,基本データ!$K$47,IF(AG6&gt;15,基本データ!$J$47,IF(AG6&gt;12,基本データ!$I$47,IF(AG6&gt;6,基本データ!$H$47,0)))))+IF(AG7&gt;22,0,IF(AG7&gt;18,基本データ!$K$53,IF(AG7&gt;15,基本データ!$J$53,IF(AG7&gt;12,基本データ!$I$53,IF(AG7&gt;6,基本データ!$H$53,0)))))+IF(AG8&gt;22,0,IF(AG8&gt;18,基本データ!$K$59,IF(AG8&gt;15,基本データ!$J$59,IF(AG8&gt;12,基本データ!$I$59,IF(AG8&gt;6,基本データ!$H$59,0))))))/10000</f>
        <v>0</v>
      </c>
      <c r="AH26" s="192">
        <f ca="1">(IF(AH5&gt;22,0,IF(AH5&gt;18,基本データ!$K$41,IF(AH5&gt;15,基本データ!$J$41,IF(AH5&gt;12,基本データ!$I$41,IF(AH5&gt;6,基本データ!$H$41,0)))))+IF(AH6&gt;22,0,IF(AH6&gt;18,基本データ!$K$47,IF(AH6&gt;15,基本データ!$J$47,IF(AH6&gt;12,基本データ!$I$47,IF(AH6&gt;6,基本データ!$H$47,0)))))+IF(AH7&gt;22,0,IF(AH7&gt;18,基本データ!$K$53,IF(AH7&gt;15,基本データ!$J$53,IF(AH7&gt;12,基本データ!$I$53,IF(AH7&gt;6,基本データ!$H$53,0)))))+IF(AH8&gt;22,0,IF(AH8&gt;18,基本データ!$K$59,IF(AH8&gt;15,基本データ!$J$59,IF(AH8&gt;12,基本データ!$I$59,IF(AH8&gt;6,基本データ!$H$59,0))))))/10000</f>
        <v>0</v>
      </c>
      <c r="AI26" s="192">
        <f ca="1">(IF(AI5&gt;22,0,IF(AI5&gt;18,基本データ!$K$41,IF(AI5&gt;15,基本データ!$J$41,IF(AI5&gt;12,基本データ!$I$41,IF(AI5&gt;6,基本データ!$H$41,0)))))+IF(AI6&gt;22,0,IF(AI6&gt;18,基本データ!$K$47,IF(AI6&gt;15,基本データ!$J$47,IF(AI6&gt;12,基本データ!$I$47,IF(AI6&gt;6,基本データ!$H$47,0)))))+IF(AI7&gt;22,0,IF(AI7&gt;18,基本データ!$K$53,IF(AI7&gt;15,基本データ!$J$53,IF(AI7&gt;12,基本データ!$I$53,IF(AI7&gt;6,基本データ!$H$53,0)))))+IF(AI8&gt;22,0,IF(AI8&gt;18,基本データ!$K$59,IF(AI8&gt;15,基本データ!$J$59,IF(AI8&gt;12,基本データ!$I$59,IF(AI8&gt;6,基本データ!$H$59,0))))))/10000</f>
        <v>0</v>
      </c>
      <c r="AJ26" s="192">
        <f ca="1">(IF(AJ5&gt;22,0,IF(AJ5&gt;18,基本データ!$K$41,IF(AJ5&gt;15,基本データ!$J$41,IF(AJ5&gt;12,基本データ!$I$41,IF(AJ5&gt;6,基本データ!$H$41,0)))))+IF(AJ6&gt;22,0,IF(AJ6&gt;18,基本データ!$K$47,IF(AJ6&gt;15,基本データ!$J$47,IF(AJ6&gt;12,基本データ!$I$47,IF(AJ6&gt;6,基本データ!$H$47,0)))))+IF(AJ7&gt;22,0,IF(AJ7&gt;18,基本データ!$K$53,IF(AJ7&gt;15,基本データ!$J$53,IF(AJ7&gt;12,基本データ!$I$53,IF(AJ7&gt;6,基本データ!$H$53,0)))))+IF(AJ8&gt;22,0,IF(AJ8&gt;18,基本データ!$K$59,IF(AJ8&gt;15,基本データ!$J$59,IF(AJ8&gt;12,基本データ!$I$59,IF(AJ8&gt;6,基本データ!$H$59,0))))))/10000</f>
        <v>0</v>
      </c>
      <c r="AK26" s="192">
        <f ca="1">(IF(AK5&gt;22,0,IF(AK5&gt;18,基本データ!$K$41,IF(AK5&gt;15,基本データ!$J$41,IF(AK5&gt;12,基本データ!$I$41,IF(AK5&gt;6,基本データ!$H$41,0)))))+IF(AK6&gt;22,0,IF(AK6&gt;18,基本データ!$K$47,IF(AK6&gt;15,基本データ!$J$47,IF(AK6&gt;12,基本データ!$I$47,IF(AK6&gt;6,基本データ!$H$47,0)))))+IF(AK7&gt;22,0,IF(AK7&gt;18,基本データ!$K$53,IF(AK7&gt;15,基本データ!$J$53,IF(AK7&gt;12,基本データ!$I$53,IF(AK7&gt;6,基本データ!$H$53,0)))))+IF(AK8&gt;22,0,IF(AK8&gt;18,基本データ!$K$59,IF(AK8&gt;15,基本データ!$J$59,IF(AK8&gt;12,基本データ!$I$59,IF(AK8&gt;6,基本データ!$H$59,0))))))/10000</f>
        <v>0</v>
      </c>
      <c r="AL26" s="192">
        <f ca="1">(IF(AL5&gt;22,0,IF(AL5&gt;18,基本データ!$K$41,IF(AL5&gt;15,基本データ!$J$41,IF(AL5&gt;12,基本データ!$I$41,IF(AL5&gt;6,基本データ!$H$41,0)))))+IF(AL6&gt;22,0,IF(AL6&gt;18,基本データ!$K$47,IF(AL6&gt;15,基本データ!$J$47,IF(AL6&gt;12,基本データ!$I$47,IF(AL6&gt;6,基本データ!$H$47,0)))))+IF(AL7&gt;22,0,IF(AL7&gt;18,基本データ!$K$53,IF(AL7&gt;15,基本データ!$J$53,IF(AL7&gt;12,基本データ!$I$53,IF(AL7&gt;6,基本データ!$H$53,0)))))+IF(AL8&gt;22,0,IF(AL8&gt;18,基本データ!$K$59,IF(AL8&gt;15,基本データ!$J$59,IF(AL8&gt;12,基本データ!$I$59,IF(AL8&gt;6,基本データ!$H$59,0))))))/10000</f>
        <v>0</v>
      </c>
      <c r="AM26" s="192">
        <f ca="1">(IF(AM5&gt;22,0,IF(AM5&gt;18,基本データ!$K$41,IF(AM5&gt;15,基本データ!$J$41,IF(AM5&gt;12,基本データ!$I$41,IF(AM5&gt;6,基本データ!$H$41,0)))))+IF(AM6&gt;22,0,IF(AM6&gt;18,基本データ!$K$47,IF(AM6&gt;15,基本データ!$J$47,IF(AM6&gt;12,基本データ!$I$47,IF(AM6&gt;6,基本データ!$H$47,0)))))+IF(AM7&gt;22,0,IF(AM7&gt;18,基本データ!$K$53,IF(AM7&gt;15,基本データ!$J$53,IF(AM7&gt;12,基本データ!$I$53,IF(AM7&gt;6,基本データ!$H$53,0)))))+IF(AM8&gt;22,0,IF(AM8&gt;18,基本データ!$K$59,IF(AM8&gt;15,基本データ!$J$59,IF(AM8&gt;12,基本データ!$I$59,IF(AM8&gt;6,基本データ!$H$59,0))))))/10000</f>
        <v>0</v>
      </c>
      <c r="AN26" s="192">
        <f ca="1">(IF(AN5&gt;22,0,IF(AN5&gt;18,基本データ!$K$41,IF(AN5&gt;15,基本データ!$J$41,IF(AN5&gt;12,基本データ!$I$41,IF(AN5&gt;6,基本データ!$H$41,0)))))+IF(AN6&gt;22,0,IF(AN6&gt;18,基本データ!$K$47,IF(AN6&gt;15,基本データ!$J$47,IF(AN6&gt;12,基本データ!$I$47,IF(AN6&gt;6,基本データ!$H$47,0)))))+IF(AN7&gt;22,0,IF(AN7&gt;18,基本データ!$K$53,IF(AN7&gt;15,基本データ!$J$53,IF(AN7&gt;12,基本データ!$I$53,IF(AN7&gt;6,基本データ!$H$53,0)))))+IF(AN8&gt;22,0,IF(AN8&gt;18,基本データ!$K$59,IF(AN8&gt;15,基本データ!$J$59,IF(AN8&gt;12,基本データ!$I$59,IF(AN8&gt;6,基本データ!$H$59,0))))))/10000</f>
        <v>0</v>
      </c>
      <c r="AO26" s="192">
        <f ca="1">(IF(AO5&gt;22,0,IF(AO5&gt;18,基本データ!$K$41,IF(AO5&gt;15,基本データ!$J$41,IF(AO5&gt;12,基本データ!$I$41,IF(AO5&gt;6,基本データ!$H$41,0)))))+IF(AO6&gt;22,0,IF(AO6&gt;18,基本データ!$K$47,IF(AO6&gt;15,基本データ!$J$47,IF(AO6&gt;12,基本データ!$I$47,IF(AO6&gt;6,基本データ!$H$47,0)))))+IF(AO7&gt;22,0,IF(AO7&gt;18,基本データ!$K$53,IF(AO7&gt;15,基本データ!$J$53,IF(AO7&gt;12,基本データ!$I$53,IF(AO7&gt;6,基本データ!$H$53,0)))))+IF(AO8&gt;22,0,IF(AO8&gt;18,基本データ!$K$59,IF(AO8&gt;15,基本データ!$J$59,IF(AO8&gt;12,基本データ!$I$59,IF(AO8&gt;6,基本データ!$H$59,0))))))/10000</f>
        <v>0</v>
      </c>
      <c r="AP26" s="192">
        <f ca="1">(IF(AP5&gt;22,0,IF(AP5&gt;18,基本データ!$K$41,IF(AP5&gt;15,基本データ!$J$41,IF(AP5&gt;12,基本データ!$I$41,IF(AP5&gt;6,基本データ!$H$41,0)))))+IF(AP6&gt;22,0,IF(AP6&gt;18,基本データ!$K$47,IF(AP6&gt;15,基本データ!$J$47,IF(AP6&gt;12,基本データ!$I$47,IF(AP6&gt;6,基本データ!$H$47,0)))))+IF(AP7&gt;22,0,IF(AP7&gt;18,基本データ!$K$53,IF(AP7&gt;15,基本データ!$J$53,IF(AP7&gt;12,基本データ!$I$53,IF(AP7&gt;6,基本データ!$H$53,0)))))+IF(AP8&gt;22,0,IF(AP8&gt;18,基本データ!$K$59,IF(AP8&gt;15,基本データ!$J$59,IF(AP8&gt;12,基本データ!$I$59,IF(AP8&gt;6,基本データ!$H$59,0))))))/10000</f>
        <v>0</v>
      </c>
      <c r="AQ26" s="192">
        <f ca="1">(IF(AQ5&gt;22,0,IF(AQ5&gt;18,基本データ!$K$41,IF(AQ5&gt;15,基本データ!$J$41,IF(AQ5&gt;12,基本データ!$I$41,IF(AQ5&gt;6,基本データ!$H$41,0)))))+IF(AQ6&gt;22,0,IF(AQ6&gt;18,基本データ!$K$47,IF(AQ6&gt;15,基本データ!$J$47,IF(AQ6&gt;12,基本データ!$I$47,IF(AQ6&gt;6,基本データ!$H$47,0)))))+IF(AQ7&gt;22,0,IF(AQ7&gt;18,基本データ!$K$53,IF(AQ7&gt;15,基本データ!$J$53,IF(AQ7&gt;12,基本データ!$I$53,IF(AQ7&gt;6,基本データ!$H$53,0)))))+IF(AQ8&gt;22,0,IF(AQ8&gt;18,基本データ!$K$59,IF(AQ8&gt;15,基本データ!$J$59,IF(AQ8&gt;12,基本データ!$I$59,IF(AQ8&gt;6,基本データ!$H$59,0))))))/10000</f>
        <v>0</v>
      </c>
      <c r="AR26" s="192">
        <f ca="1">(IF(AR5&gt;22,0,IF(AR5&gt;18,基本データ!$K$41,IF(AR5&gt;15,基本データ!$J$41,IF(AR5&gt;12,基本データ!$I$41,IF(AR5&gt;6,基本データ!$H$41,0)))))+IF(AR6&gt;22,0,IF(AR6&gt;18,基本データ!$K$47,IF(AR6&gt;15,基本データ!$J$47,IF(AR6&gt;12,基本データ!$I$47,IF(AR6&gt;6,基本データ!$H$47,0)))))+IF(AR7&gt;22,0,IF(AR7&gt;18,基本データ!$K$53,IF(AR7&gt;15,基本データ!$J$53,IF(AR7&gt;12,基本データ!$I$53,IF(AR7&gt;6,基本データ!$H$53,0)))))+IF(AR8&gt;22,0,IF(AR8&gt;18,基本データ!$K$59,IF(AR8&gt;15,基本データ!$J$59,IF(AR8&gt;12,基本データ!$I$59,IF(AR8&gt;6,基本データ!$H$59,0))))))/10000</f>
        <v>0</v>
      </c>
      <c r="AS26" s="192">
        <f ca="1">(IF(AS5&gt;22,0,IF(AS5&gt;18,基本データ!$K$41,IF(AS5&gt;15,基本データ!$J$41,IF(AS5&gt;12,基本データ!$I$41,IF(AS5&gt;6,基本データ!$H$41,0)))))+IF(AS6&gt;22,0,IF(AS6&gt;18,基本データ!$K$47,IF(AS6&gt;15,基本データ!$J$47,IF(AS6&gt;12,基本データ!$I$47,IF(AS6&gt;6,基本データ!$H$47,0)))))+IF(AS7&gt;22,0,IF(AS7&gt;18,基本データ!$K$53,IF(AS7&gt;15,基本データ!$J$53,IF(AS7&gt;12,基本データ!$I$53,IF(AS7&gt;6,基本データ!$H$53,0)))))+IF(AS8&gt;22,0,IF(AS8&gt;18,基本データ!$K$59,IF(AS8&gt;15,基本データ!$J$59,IF(AS8&gt;12,基本データ!$I$59,IF(AS8&gt;6,基本データ!$H$59,0))))))/10000</f>
        <v>0</v>
      </c>
      <c r="AT26" s="192">
        <f ca="1">(IF(AT5&gt;22,0,IF(AT5&gt;18,基本データ!$K$41,IF(AT5&gt;15,基本データ!$J$41,IF(AT5&gt;12,基本データ!$I$41,IF(AT5&gt;6,基本データ!$H$41,0)))))+IF(AT6&gt;22,0,IF(AT6&gt;18,基本データ!$K$47,IF(AT6&gt;15,基本データ!$J$47,IF(AT6&gt;12,基本データ!$I$47,IF(AT6&gt;6,基本データ!$H$47,0)))))+IF(AT7&gt;22,0,IF(AT7&gt;18,基本データ!$K$53,IF(AT7&gt;15,基本データ!$J$53,IF(AT7&gt;12,基本データ!$I$53,IF(AT7&gt;6,基本データ!$H$53,0)))))+IF(AT8&gt;22,0,IF(AT8&gt;18,基本データ!$K$59,IF(AT8&gt;15,基本データ!$J$59,IF(AT8&gt;12,基本データ!$I$59,IF(AT8&gt;6,基本データ!$H$59,0))))))/10000</f>
        <v>0</v>
      </c>
      <c r="AU26" s="192">
        <f ca="1">(IF(AU5&gt;22,0,IF(AU5&gt;18,基本データ!$K$41,IF(AU5&gt;15,基本データ!$J$41,IF(AU5&gt;12,基本データ!$I$41,IF(AU5&gt;6,基本データ!$H$41,0)))))+IF(AU6&gt;22,0,IF(AU6&gt;18,基本データ!$K$47,IF(AU6&gt;15,基本データ!$J$47,IF(AU6&gt;12,基本データ!$I$47,IF(AU6&gt;6,基本データ!$H$47,0)))))+IF(AU7&gt;22,0,IF(AU7&gt;18,基本データ!$K$53,IF(AU7&gt;15,基本データ!$J$53,IF(AU7&gt;12,基本データ!$I$53,IF(AU7&gt;6,基本データ!$H$53,0)))))+IF(AU8&gt;22,0,IF(AU8&gt;18,基本データ!$K$59,IF(AU8&gt;15,基本データ!$J$59,IF(AU8&gt;12,基本データ!$I$59,IF(AU8&gt;6,基本データ!$H$59,0))))))/10000</f>
        <v>0</v>
      </c>
      <c r="AV26" s="192">
        <f ca="1">(IF(AV5&gt;22,0,IF(AV5&gt;18,基本データ!$K$41,IF(AV5&gt;15,基本データ!$J$41,IF(AV5&gt;12,基本データ!$I$41,IF(AV5&gt;6,基本データ!$H$41,0)))))+IF(AV6&gt;22,0,IF(AV6&gt;18,基本データ!$K$47,IF(AV6&gt;15,基本データ!$J$47,IF(AV6&gt;12,基本データ!$I$47,IF(AV6&gt;6,基本データ!$H$47,0)))))+IF(AV7&gt;22,0,IF(AV7&gt;18,基本データ!$K$53,IF(AV7&gt;15,基本データ!$J$53,IF(AV7&gt;12,基本データ!$I$53,IF(AV7&gt;6,基本データ!$H$53,0)))))+IF(AV8&gt;22,0,IF(AV8&gt;18,基本データ!$K$59,IF(AV8&gt;15,基本データ!$J$59,IF(AV8&gt;12,基本データ!$I$59,IF(AV8&gt;6,基本データ!$H$59,0))))))/10000</f>
        <v>0</v>
      </c>
      <c r="AW26" s="192">
        <f ca="1">(IF(AW5&gt;22,0,IF(AW5&gt;18,基本データ!$K$41,IF(AW5&gt;15,基本データ!$J$41,IF(AW5&gt;12,基本データ!$I$41,IF(AW5&gt;6,基本データ!$H$41,0)))))+IF(AW6&gt;22,0,IF(AW6&gt;18,基本データ!$K$47,IF(AW6&gt;15,基本データ!$J$47,IF(AW6&gt;12,基本データ!$I$47,IF(AW6&gt;6,基本データ!$H$47,0)))))+IF(AW7&gt;22,0,IF(AW7&gt;18,基本データ!$K$53,IF(AW7&gt;15,基本データ!$J$53,IF(AW7&gt;12,基本データ!$I$53,IF(AW7&gt;6,基本データ!$H$53,0)))))+IF(AW8&gt;22,0,IF(AW8&gt;18,基本データ!$K$59,IF(AW8&gt;15,基本データ!$J$59,IF(AW8&gt;12,基本データ!$I$59,IF(AW8&gt;6,基本データ!$H$59,0))))))/10000</f>
        <v>0</v>
      </c>
      <c r="AX26" s="192">
        <f ca="1">(IF(AX5&gt;22,0,IF(AX5&gt;18,基本データ!$K$41,IF(AX5&gt;15,基本データ!$J$41,IF(AX5&gt;12,基本データ!$I$41,IF(AX5&gt;6,基本データ!$H$41,0)))))+IF(AX6&gt;22,0,IF(AX6&gt;18,基本データ!$K$47,IF(AX6&gt;15,基本データ!$J$47,IF(AX6&gt;12,基本データ!$I$47,IF(AX6&gt;6,基本データ!$H$47,0)))))+IF(AX7&gt;22,0,IF(AX7&gt;18,基本データ!$K$53,IF(AX7&gt;15,基本データ!$J$53,IF(AX7&gt;12,基本データ!$I$53,IF(AX7&gt;6,基本データ!$H$53,0)))))+IF(AX8&gt;22,0,IF(AX8&gt;18,基本データ!$K$59,IF(AX8&gt;15,基本データ!$J$59,IF(AX8&gt;12,基本データ!$I$59,IF(AX8&gt;6,基本データ!$H$59,0))))))/10000</f>
        <v>0</v>
      </c>
      <c r="AY26" s="192">
        <f ca="1">(IF(AY5&gt;22,0,IF(AY5&gt;18,基本データ!$K$41,IF(AY5&gt;15,基本データ!$J$41,IF(AY5&gt;12,基本データ!$I$41,IF(AY5&gt;6,基本データ!$H$41,0)))))+IF(AY6&gt;22,0,IF(AY6&gt;18,基本データ!$K$47,IF(AY6&gt;15,基本データ!$J$47,IF(AY6&gt;12,基本データ!$I$47,IF(AY6&gt;6,基本データ!$H$47,0)))))+IF(AY7&gt;22,0,IF(AY7&gt;18,基本データ!$K$53,IF(AY7&gt;15,基本データ!$J$53,IF(AY7&gt;12,基本データ!$I$53,IF(AY7&gt;6,基本データ!$H$53,0)))))+IF(AY8&gt;22,0,IF(AY8&gt;18,基本データ!$K$59,IF(AY8&gt;15,基本データ!$J$59,IF(AY8&gt;12,基本データ!$I$59,IF(AY8&gt;6,基本データ!$H$59,0))))))/10000</f>
        <v>0</v>
      </c>
      <c r="AZ26" s="192">
        <f ca="1">(IF(AZ5&gt;22,0,IF(AZ5&gt;18,基本データ!$K$41,IF(AZ5&gt;15,基本データ!$J$41,IF(AZ5&gt;12,基本データ!$I$41,IF(AZ5&gt;6,基本データ!$H$41,0)))))+IF(AZ6&gt;22,0,IF(AZ6&gt;18,基本データ!$K$47,IF(AZ6&gt;15,基本データ!$J$47,IF(AZ6&gt;12,基本データ!$I$47,IF(AZ6&gt;6,基本データ!$H$47,0)))))+IF(AZ7&gt;22,0,IF(AZ7&gt;18,基本データ!$K$53,IF(AZ7&gt;15,基本データ!$J$53,IF(AZ7&gt;12,基本データ!$I$53,IF(AZ7&gt;6,基本データ!$H$53,0)))))+IF(AZ8&gt;22,0,IF(AZ8&gt;18,基本データ!$K$59,IF(AZ8&gt;15,基本データ!$J$59,IF(AZ8&gt;12,基本データ!$I$59,IF(AZ8&gt;6,基本データ!$H$59,0))))))/10000</f>
        <v>0</v>
      </c>
      <c r="BA26" s="192">
        <f ca="1">(IF(BA5&gt;22,0,IF(BA5&gt;18,基本データ!$K$41,IF(BA5&gt;15,基本データ!$J$41,IF(BA5&gt;12,基本データ!$I$41,IF(BA5&gt;6,基本データ!$H$41,0)))))+IF(BA6&gt;22,0,IF(BA6&gt;18,基本データ!$K$47,IF(BA6&gt;15,基本データ!$J$47,IF(BA6&gt;12,基本データ!$I$47,IF(BA6&gt;6,基本データ!$H$47,0)))))+IF(BA7&gt;22,0,IF(BA7&gt;18,基本データ!$K$53,IF(BA7&gt;15,基本データ!$J$53,IF(BA7&gt;12,基本データ!$I$53,IF(BA7&gt;6,基本データ!$H$53,0)))))+IF(BA8&gt;22,0,IF(BA8&gt;18,基本データ!$K$59,IF(BA8&gt;15,基本データ!$J$59,IF(BA8&gt;12,基本データ!$I$59,IF(BA8&gt;6,基本データ!$H$59,0))))))/10000</f>
        <v>0</v>
      </c>
      <c r="BB26" s="192">
        <f ca="1">(IF(BB5&gt;22,0,IF(BB5&gt;18,基本データ!$K$41,IF(BB5&gt;15,基本データ!$J$41,IF(BB5&gt;12,基本データ!$I$41,IF(BB5&gt;6,基本データ!$H$41,0)))))+IF(BB6&gt;22,0,IF(BB6&gt;18,基本データ!$K$47,IF(BB6&gt;15,基本データ!$J$47,IF(BB6&gt;12,基本データ!$I$47,IF(BB6&gt;6,基本データ!$H$47,0)))))+IF(BB7&gt;22,0,IF(BB7&gt;18,基本データ!$K$53,IF(BB7&gt;15,基本データ!$J$53,IF(BB7&gt;12,基本データ!$I$53,IF(BB7&gt;6,基本データ!$H$53,0)))))+IF(BB8&gt;22,0,IF(BB8&gt;18,基本データ!$K$59,IF(BB8&gt;15,基本データ!$J$59,IF(BB8&gt;12,基本データ!$I$59,IF(BB8&gt;6,基本データ!$H$59,0))))))/10000</f>
        <v>0</v>
      </c>
      <c r="BC26" s="192">
        <f ca="1">(IF(BC5&gt;22,0,IF(BC5&gt;18,基本データ!$K$41,IF(BC5&gt;15,基本データ!$J$41,IF(BC5&gt;12,基本データ!$I$41,IF(BC5&gt;6,基本データ!$H$41,0)))))+IF(BC6&gt;22,0,IF(BC6&gt;18,基本データ!$K$47,IF(BC6&gt;15,基本データ!$J$47,IF(BC6&gt;12,基本データ!$I$47,IF(BC6&gt;6,基本データ!$H$47,0)))))+IF(BC7&gt;22,0,IF(BC7&gt;18,基本データ!$K$53,IF(BC7&gt;15,基本データ!$J$53,IF(BC7&gt;12,基本データ!$I$53,IF(BC7&gt;6,基本データ!$H$53,0)))))+IF(BC8&gt;22,0,IF(BC8&gt;18,基本データ!$K$59,IF(BC8&gt;15,基本データ!$J$59,IF(BC8&gt;12,基本データ!$I$59,IF(BC8&gt;6,基本データ!$H$59,0))))))/10000</f>
        <v>0</v>
      </c>
      <c r="BD26" s="192">
        <f ca="1">(IF(BD5&gt;22,0,IF(BD5&gt;18,基本データ!$K$41,IF(BD5&gt;15,基本データ!$J$41,IF(BD5&gt;12,基本データ!$I$41,IF(BD5&gt;6,基本データ!$H$41,0)))))+IF(BD6&gt;22,0,IF(BD6&gt;18,基本データ!$K$47,IF(BD6&gt;15,基本データ!$J$47,IF(BD6&gt;12,基本データ!$I$47,IF(BD6&gt;6,基本データ!$H$47,0)))))+IF(BD7&gt;22,0,IF(BD7&gt;18,基本データ!$K$53,IF(BD7&gt;15,基本データ!$J$53,IF(BD7&gt;12,基本データ!$I$53,IF(BD7&gt;6,基本データ!$H$53,0)))))+IF(BD8&gt;22,0,IF(BD8&gt;18,基本データ!$K$59,IF(BD8&gt;15,基本データ!$J$59,IF(BD8&gt;12,基本データ!$I$59,IF(BD8&gt;6,基本データ!$H$59,0))))))/10000</f>
        <v>0</v>
      </c>
      <c r="BE26" s="192">
        <f ca="1">(IF(BE5&gt;22,0,IF(BE5&gt;18,基本データ!$K$41,IF(BE5&gt;15,基本データ!$J$41,IF(BE5&gt;12,基本データ!$I$41,IF(BE5&gt;6,基本データ!$H$41,0)))))+IF(BE6&gt;22,0,IF(BE6&gt;18,基本データ!$K$47,IF(BE6&gt;15,基本データ!$J$47,IF(BE6&gt;12,基本データ!$I$47,IF(BE6&gt;6,基本データ!$H$47,0)))))+IF(BE7&gt;22,0,IF(BE7&gt;18,基本データ!$K$53,IF(BE7&gt;15,基本データ!$J$53,IF(BE7&gt;12,基本データ!$I$53,IF(BE7&gt;6,基本データ!$H$53,0)))))+IF(BE8&gt;22,0,IF(BE8&gt;18,基本データ!$K$59,IF(BE8&gt;15,基本データ!$J$59,IF(BE8&gt;12,基本データ!$I$59,IF(BE8&gt;6,基本データ!$H$59,0))))))/10000</f>
        <v>0</v>
      </c>
      <c r="BF26" s="192">
        <f ca="1">(IF(BF5&gt;22,0,IF(BF5&gt;18,基本データ!$K$41,IF(BF5&gt;15,基本データ!$J$41,IF(BF5&gt;12,基本データ!$I$41,IF(BF5&gt;6,基本データ!$H$41,0)))))+IF(BF6&gt;22,0,IF(BF6&gt;18,基本データ!$K$47,IF(BF6&gt;15,基本データ!$J$47,IF(BF6&gt;12,基本データ!$I$47,IF(BF6&gt;6,基本データ!$H$47,0)))))+IF(BF7&gt;22,0,IF(BF7&gt;18,基本データ!$K$53,IF(BF7&gt;15,基本データ!$J$53,IF(BF7&gt;12,基本データ!$I$53,IF(BF7&gt;6,基本データ!$H$53,0)))))+IF(BF8&gt;22,0,IF(BF8&gt;18,基本データ!$K$59,IF(BF8&gt;15,基本データ!$J$59,IF(BF8&gt;12,基本データ!$I$59,IF(BF8&gt;6,基本データ!$H$59,0))))))/10000</f>
        <v>0</v>
      </c>
      <c r="BG26" s="192">
        <f ca="1">(IF(BG5&gt;22,0,IF(BG5&gt;18,基本データ!$K$41,IF(BG5&gt;15,基本データ!$J$41,IF(BG5&gt;12,基本データ!$I$41,IF(BG5&gt;6,基本データ!$H$41,0)))))+IF(BG6&gt;22,0,IF(BG6&gt;18,基本データ!$K$47,IF(BG6&gt;15,基本データ!$J$47,IF(BG6&gt;12,基本データ!$I$47,IF(BG6&gt;6,基本データ!$H$47,0)))))+IF(BG7&gt;22,0,IF(BG7&gt;18,基本データ!$K$53,IF(BG7&gt;15,基本データ!$J$53,IF(BG7&gt;12,基本データ!$I$53,IF(BG7&gt;6,基本データ!$H$53,0)))))+IF(BG8&gt;22,0,IF(BG8&gt;18,基本データ!$K$59,IF(BG8&gt;15,基本データ!$J$59,IF(BG8&gt;12,基本データ!$I$59,IF(BG8&gt;6,基本データ!$H$59,0))))))/10000</f>
        <v>0</v>
      </c>
      <c r="BH26" s="192">
        <f ca="1">(IF(BH5&gt;22,0,IF(BH5&gt;18,基本データ!$K$41,IF(BH5&gt;15,基本データ!$J$41,IF(BH5&gt;12,基本データ!$I$41,IF(BH5&gt;6,基本データ!$H$41,0)))))+IF(BH6&gt;22,0,IF(BH6&gt;18,基本データ!$K$47,IF(BH6&gt;15,基本データ!$J$47,IF(BH6&gt;12,基本データ!$I$47,IF(BH6&gt;6,基本データ!$H$47,0)))))+IF(BH7&gt;22,0,IF(BH7&gt;18,基本データ!$K$53,IF(BH7&gt;15,基本データ!$J$53,IF(BH7&gt;12,基本データ!$I$53,IF(BH7&gt;6,基本データ!$H$53,0)))))+IF(BH8&gt;22,0,IF(BH8&gt;18,基本データ!$K$59,IF(BH8&gt;15,基本データ!$J$59,IF(BH8&gt;12,基本データ!$I$59,IF(BH8&gt;6,基本データ!$H$59,0))))))/10000</f>
        <v>0</v>
      </c>
      <c r="BI26" s="192">
        <f ca="1">(IF(BI5&gt;22,0,IF(BI5&gt;18,基本データ!$K$41,IF(BI5&gt;15,基本データ!$J$41,IF(BI5&gt;12,基本データ!$I$41,IF(BI5&gt;6,基本データ!$H$41,0)))))+IF(BI6&gt;22,0,IF(BI6&gt;18,基本データ!$K$47,IF(BI6&gt;15,基本データ!$J$47,IF(BI6&gt;12,基本データ!$I$47,IF(BI6&gt;6,基本データ!$H$47,0)))))+IF(BI7&gt;22,0,IF(BI7&gt;18,基本データ!$K$53,IF(BI7&gt;15,基本データ!$J$53,IF(BI7&gt;12,基本データ!$I$53,IF(BI7&gt;6,基本データ!$H$53,0)))))+IF(BI8&gt;22,0,IF(BI8&gt;18,基本データ!$K$59,IF(BI8&gt;15,基本データ!$J$59,IF(BI8&gt;12,基本データ!$I$59,IF(BI8&gt;6,基本データ!$H$59,0))))))/10000</f>
        <v>0</v>
      </c>
      <c r="BJ26" s="192">
        <f ca="1">(IF(BJ5&gt;22,0,IF(BJ5&gt;18,基本データ!$K$41,IF(BJ5&gt;15,基本データ!$J$41,IF(BJ5&gt;12,基本データ!$I$41,IF(BJ5&gt;6,基本データ!$H$41,0)))))+IF(BJ6&gt;22,0,IF(BJ6&gt;18,基本データ!$K$47,IF(BJ6&gt;15,基本データ!$J$47,IF(BJ6&gt;12,基本データ!$I$47,IF(BJ6&gt;6,基本データ!$H$47,0)))))+IF(BJ7&gt;22,0,IF(BJ7&gt;18,基本データ!$K$53,IF(BJ7&gt;15,基本データ!$J$53,IF(BJ7&gt;12,基本データ!$I$53,IF(BJ7&gt;6,基本データ!$H$53,0)))))+IF(BJ8&gt;22,0,IF(BJ8&gt;18,基本データ!$K$59,IF(BJ8&gt;15,基本データ!$J$59,IF(BJ8&gt;12,基本データ!$I$59,IF(BJ8&gt;6,基本データ!$H$59,0))))))/10000</f>
        <v>0</v>
      </c>
      <c r="BK26" s="192">
        <f ca="1">(IF(BK5&gt;22,0,IF(BK5&gt;18,基本データ!$K$41,IF(BK5&gt;15,基本データ!$J$41,IF(BK5&gt;12,基本データ!$I$41,IF(BK5&gt;6,基本データ!$H$41,0)))))+IF(BK6&gt;22,0,IF(BK6&gt;18,基本データ!$K$47,IF(BK6&gt;15,基本データ!$J$47,IF(BK6&gt;12,基本データ!$I$47,IF(BK6&gt;6,基本データ!$H$47,0)))))+IF(BK7&gt;22,0,IF(BK7&gt;18,基本データ!$K$53,IF(BK7&gt;15,基本データ!$J$53,IF(BK7&gt;12,基本データ!$I$53,IF(BK7&gt;6,基本データ!$H$53,0)))))+IF(BK8&gt;22,0,IF(BK8&gt;18,基本データ!$K$59,IF(BK8&gt;15,基本データ!$J$59,IF(BK8&gt;12,基本データ!$I$59,IF(BK8&gt;6,基本データ!$H$59,0))))))/10000</f>
        <v>0</v>
      </c>
      <c r="BL26" s="192">
        <f ca="1">(IF(BL5&gt;22,0,IF(BL5&gt;18,基本データ!$K$41,IF(BL5&gt;15,基本データ!$J$41,IF(BL5&gt;12,基本データ!$I$41,IF(BL5&gt;6,基本データ!$H$41,0)))))+IF(BL6&gt;22,0,IF(BL6&gt;18,基本データ!$K$47,IF(BL6&gt;15,基本データ!$J$47,IF(BL6&gt;12,基本データ!$I$47,IF(BL6&gt;6,基本データ!$H$47,0)))))+IF(BL7&gt;22,0,IF(BL7&gt;18,基本データ!$K$53,IF(BL7&gt;15,基本データ!$J$53,IF(BL7&gt;12,基本データ!$I$53,IF(BL7&gt;6,基本データ!$H$53,0)))))+IF(BL8&gt;22,0,IF(BL8&gt;18,基本データ!$K$59,IF(BL8&gt;15,基本データ!$J$59,IF(BL8&gt;12,基本データ!$I$59,IF(BL8&gt;6,基本データ!$H$59,0))))))/10000</f>
        <v>0</v>
      </c>
      <c r="BM26" s="192">
        <f ca="1">(IF(BM5&gt;22,0,IF(BM5&gt;18,基本データ!$K$41,IF(BM5&gt;15,基本データ!$J$41,IF(BM5&gt;12,基本データ!$I$41,IF(BM5&gt;6,基本データ!$H$41,0)))))+IF(BM6&gt;22,0,IF(BM6&gt;18,基本データ!$K$47,IF(BM6&gt;15,基本データ!$J$47,IF(BM6&gt;12,基本データ!$I$47,IF(BM6&gt;6,基本データ!$H$47,0)))))+IF(BM7&gt;22,0,IF(BM7&gt;18,基本データ!$K$53,IF(BM7&gt;15,基本データ!$J$53,IF(BM7&gt;12,基本データ!$I$53,IF(BM7&gt;6,基本データ!$H$53,0)))))+IF(BM8&gt;22,0,IF(BM8&gt;18,基本データ!$K$59,IF(BM8&gt;15,基本データ!$J$59,IF(BM8&gt;12,基本データ!$I$59,IF(BM8&gt;6,基本データ!$H$59,0))))))/10000</f>
        <v>0</v>
      </c>
      <c r="BN26" s="192">
        <f ca="1">(IF(BN5&gt;22,0,IF(BN5&gt;18,基本データ!$K$41,IF(BN5&gt;15,基本データ!$J$41,IF(BN5&gt;12,基本データ!$I$41,IF(BN5&gt;6,基本データ!$H$41,0)))))+IF(BN6&gt;22,0,IF(BN6&gt;18,基本データ!$K$47,IF(BN6&gt;15,基本データ!$J$47,IF(BN6&gt;12,基本データ!$I$47,IF(BN6&gt;6,基本データ!$H$47,0)))))+IF(BN7&gt;22,0,IF(BN7&gt;18,基本データ!$K$53,IF(BN7&gt;15,基本データ!$J$53,IF(BN7&gt;12,基本データ!$I$53,IF(BN7&gt;6,基本データ!$H$53,0)))))+IF(BN8&gt;22,0,IF(BN8&gt;18,基本データ!$K$59,IF(BN8&gt;15,基本データ!$J$59,IF(BN8&gt;12,基本データ!$I$59,IF(BN8&gt;6,基本データ!$H$59,0))))))/10000</f>
        <v>0</v>
      </c>
      <c r="BO26" s="192">
        <f ca="1">(IF(BO5&gt;22,0,IF(BO5&gt;18,基本データ!$K$41,IF(BO5&gt;15,基本データ!$J$41,IF(BO5&gt;12,基本データ!$I$41,IF(BO5&gt;6,基本データ!$H$41,0)))))+IF(BO6&gt;22,0,IF(BO6&gt;18,基本データ!$K$47,IF(BO6&gt;15,基本データ!$J$47,IF(BO6&gt;12,基本データ!$I$47,IF(BO6&gt;6,基本データ!$H$47,0)))))+IF(BO7&gt;22,0,IF(BO7&gt;18,基本データ!$K$53,IF(BO7&gt;15,基本データ!$J$53,IF(BO7&gt;12,基本データ!$I$53,IF(BO7&gt;6,基本データ!$H$53,0)))))+IF(BO8&gt;22,0,IF(BO8&gt;18,基本データ!$K$59,IF(BO8&gt;15,基本データ!$J$59,IF(BO8&gt;12,基本データ!$I$59,IF(BO8&gt;6,基本データ!$H$59,0))))))/10000</f>
        <v>0</v>
      </c>
      <c r="BP26" s="192">
        <f ca="1">(IF(BP5&gt;22,0,IF(BP5&gt;18,基本データ!$K$41,IF(BP5&gt;15,基本データ!$J$41,IF(BP5&gt;12,基本データ!$I$41,IF(BP5&gt;6,基本データ!$H$41,0)))))+IF(BP6&gt;22,0,IF(BP6&gt;18,基本データ!$K$47,IF(BP6&gt;15,基本データ!$J$47,IF(BP6&gt;12,基本データ!$I$47,IF(BP6&gt;6,基本データ!$H$47,0)))))+IF(BP7&gt;22,0,IF(BP7&gt;18,基本データ!$K$53,IF(BP7&gt;15,基本データ!$J$53,IF(BP7&gt;12,基本データ!$I$53,IF(BP7&gt;6,基本データ!$H$53,0)))))+IF(BP8&gt;22,0,IF(BP8&gt;18,基本データ!$K$59,IF(BP8&gt;15,基本データ!$J$59,IF(BP8&gt;12,基本データ!$I$59,IF(BP8&gt;6,基本データ!$H$59,0))))))/10000</f>
        <v>0</v>
      </c>
      <c r="BQ26" s="192">
        <f ca="1">(IF(BQ5&gt;22,0,IF(BQ5&gt;18,基本データ!$K$41,IF(BQ5&gt;15,基本データ!$J$41,IF(BQ5&gt;12,基本データ!$I$41,IF(BQ5&gt;6,基本データ!$H$41,0)))))+IF(BQ6&gt;22,0,IF(BQ6&gt;18,基本データ!$K$47,IF(BQ6&gt;15,基本データ!$J$47,IF(BQ6&gt;12,基本データ!$I$47,IF(BQ6&gt;6,基本データ!$H$47,0)))))+IF(BQ7&gt;22,0,IF(BQ7&gt;18,基本データ!$K$53,IF(BQ7&gt;15,基本データ!$J$53,IF(BQ7&gt;12,基本データ!$I$53,IF(BQ7&gt;6,基本データ!$H$53,0)))))+IF(BQ8&gt;22,0,IF(BQ8&gt;18,基本データ!$K$59,IF(BQ8&gt;15,基本データ!$J$59,IF(BQ8&gt;12,基本データ!$I$59,IF(BQ8&gt;6,基本データ!$H$59,0))))))/10000</f>
        <v>0</v>
      </c>
      <c r="BR26" s="192">
        <f ca="1">(IF(BR5&gt;22,0,IF(BR5&gt;18,基本データ!$K$41,IF(BR5&gt;15,基本データ!$J$41,IF(BR5&gt;12,基本データ!$I$41,IF(BR5&gt;6,基本データ!$H$41,0)))))+IF(BR6&gt;22,0,IF(BR6&gt;18,基本データ!$K$47,IF(BR6&gt;15,基本データ!$J$47,IF(BR6&gt;12,基本データ!$I$47,IF(BR6&gt;6,基本データ!$H$47,0)))))+IF(BR7&gt;22,0,IF(BR7&gt;18,基本データ!$K$53,IF(BR7&gt;15,基本データ!$J$53,IF(BR7&gt;12,基本データ!$I$53,IF(BR7&gt;6,基本データ!$H$53,0)))))+IF(BR8&gt;22,0,IF(BR8&gt;18,基本データ!$K$59,IF(BR8&gt;15,基本データ!$J$59,IF(BR8&gt;12,基本データ!$I$59,IF(BR8&gt;6,基本データ!$H$59,0))))))/10000</f>
        <v>0</v>
      </c>
      <c r="BS26" s="192">
        <f ca="1">(IF(BS5&gt;22,0,IF(BS5&gt;18,基本データ!$K$41,IF(BS5&gt;15,基本データ!$J$41,IF(BS5&gt;12,基本データ!$I$41,IF(BS5&gt;6,基本データ!$H$41,0)))))+IF(BS6&gt;22,0,IF(BS6&gt;18,基本データ!$K$47,IF(BS6&gt;15,基本データ!$J$47,IF(BS6&gt;12,基本データ!$I$47,IF(BS6&gt;6,基本データ!$H$47,0)))))+IF(BS7&gt;22,0,IF(BS7&gt;18,基本データ!$K$53,IF(BS7&gt;15,基本データ!$J$53,IF(BS7&gt;12,基本データ!$I$53,IF(BS7&gt;6,基本データ!$H$53,0)))))+IF(BS8&gt;22,0,IF(BS8&gt;18,基本データ!$K$59,IF(BS8&gt;15,基本データ!$J$59,IF(BS8&gt;12,基本データ!$I$59,IF(BS8&gt;6,基本データ!$H$59,0))))))/10000</f>
        <v>0</v>
      </c>
      <c r="BT26" s="192">
        <f ca="1">(IF(BT5&gt;22,0,IF(BT5&gt;18,基本データ!$K$41,IF(BT5&gt;15,基本データ!$J$41,IF(BT5&gt;12,基本データ!$I$41,IF(BT5&gt;6,基本データ!$H$41,0)))))+IF(BT6&gt;22,0,IF(BT6&gt;18,基本データ!$K$47,IF(BT6&gt;15,基本データ!$J$47,IF(BT6&gt;12,基本データ!$I$47,IF(BT6&gt;6,基本データ!$H$47,0)))))+IF(BT7&gt;22,0,IF(BT7&gt;18,基本データ!$K$53,IF(BT7&gt;15,基本データ!$J$53,IF(BT7&gt;12,基本データ!$I$53,IF(BT7&gt;6,基本データ!$H$53,0)))))+IF(BT8&gt;22,0,IF(BT8&gt;18,基本データ!$K$59,IF(BT8&gt;15,基本データ!$J$59,IF(BT8&gt;12,基本データ!$I$59,IF(BT8&gt;6,基本データ!$H$59,0))))))/10000</f>
        <v>0</v>
      </c>
      <c r="BU26" s="192">
        <f ca="1">(IF(BU5&gt;22,0,IF(BU5&gt;18,基本データ!$K$41,IF(BU5&gt;15,基本データ!$J$41,IF(BU5&gt;12,基本データ!$I$41,IF(BU5&gt;6,基本データ!$H$41,0)))))+IF(BU6&gt;22,0,IF(BU6&gt;18,基本データ!$K$47,IF(BU6&gt;15,基本データ!$J$47,IF(BU6&gt;12,基本データ!$I$47,IF(BU6&gt;6,基本データ!$H$47,0)))))+IF(BU7&gt;22,0,IF(BU7&gt;18,基本データ!$K$53,IF(BU7&gt;15,基本データ!$J$53,IF(BU7&gt;12,基本データ!$I$53,IF(BU7&gt;6,基本データ!$H$53,0)))))+IF(BU8&gt;22,0,IF(BU8&gt;18,基本データ!$K$59,IF(BU8&gt;15,基本データ!$J$59,IF(BU8&gt;12,基本データ!$I$59,IF(BU8&gt;6,基本データ!$H$59,0))))))/10000</f>
        <v>0</v>
      </c>
      <c r="BV26" s="192">
        <f ca="1">(IF(BV5&gt;22,0,IF(BV5&gt;18,基本データ!$K$41,IF(BV5&gt;15,基本データ!$J$41,IF(BV5&gt;12,基本データ!$I$41,IF(BV5&gt;6,基本データ!$H$41,0)))))+IF(BV6&gt;22,0,IF(BV6&gt;18,基本データ!$K$47,IF(BV6&gt;15,基本データ!$J$47,IF(BV6&gt;12,基本データ!$I$47,IF(BV6&gt;6,基本データ!$H$47,0)))))+IF(BV7&gt;22,0,IF(BV7&gt;18,基本データ!$K$53,IF(BV7&gt;15,基本データ!$J$53,IF(BV7&gt;12,基本データ!$I$53,IF(BV7&gt;6,基本データ!$H$53,0)))))+IF(BV8&gt;22,0,IF(BV8&gt;18,基本データ!$K$59,IF(BV8&gt;15,基本データ!$J$59,IF(BV8&gt;12,基本データ!$I$59,IF(BV8&gt;6,基本データ!$H$59,0))))))/10000</f>
        <v>0</v>
      </c>
      <c r="BW26" s="192">
        <f ca="1">(IF(BW5&gt;22,0,IF(BW5&gt;18,基本データ!$K$41,IF(BW5&gt;15,基本データ!$J$41,IF(BW5&gt;12,基本データ!$I$41,IF(BW5&gt;6,基本データ!$H$41,0)))))+IF(BW6&gt;22,0,IF(BW6&gt;18,基本データ!$K$47,IF(BW6&gt;15,基本データ!$J$47,IF(BW6&gt;12,基本データ!$I$47,IF(BW6&gt;6,基本データ!$H$47,0)))))+IF(BW7&gt;22,0,IF(BW7&gt;18,基本データ!$K$53,IF(BW7&gt;15,基本データ!$J$53,IF(BW7&gt;12,基本データ!$I$53,IF(BW7&gt;6,基本データ!$H$53,0)))))+IF(BW8&gt;22,0,IF(BW8&gt;18,基本データ!$K$59,IF(BW8&gt;15,基本データ!$J$59,IF(BW8&gt;12,基本データ!$I$59,IF(BW8&gt;6,基本データ!$H$59,0))))))/10000</f>
        <v>0</v>
      </c>
      <c r="BX26" s="192">
        <f ca="1">(IF(BX5&gt;22,0,IF(BX5&gt;18,基本データ!$K$41,IF(BX5&gt;15,基本データ!$J$41,IF(BX5&gt;12,基本データ!$I$41,IF(BX5&gt;6,基本データ!$H$41,0)))))+IF(BX6&gt;22,0,IF(BX6&gt;18,基本データ!$K$47,IF(BX6&gt;15,基本データ!$J$47,IF(BX6&gt;12,基本データ!$I$47,IF(BX6&gt;6,基本データ!$H$47,0)))))+IF(BX7&gt;22,0,IF(BX7&gt;18,基本データ!$K$53,IF(BX7&gt;15,基本データ!$J$53,IF(BX7&gt;12,基本データ!$I$53,IF(BX7&gt;6,基本データ!$H$53,0)))))+IF(BX8&gt;22,0,IF(BX8&gt;18,基本データ!$K$59,IF(BX8&gt;15,基本データ!$J$59,IF(BX8&gt;12,基本データ!$I$59,IF(BX8&gt;6,基本データ!$H$59,0))))))/10000</f>
        <v>0</v>
      </c>
      <c r="BY26" s="192">
        <f ca="1">(IF(BY5&gt;22,0,IF(BY5&gt;18,基本データ!$K$41,IF(BY5&gt;15,基本データ!$J$41,IF(BY5&gt;12,基本データ!$I$41,IF(BY5&gt;6,基本データ!$H$41,0)))))+IF(BY6&gt;22,0,IF(BY6&gt;18,基本データ!$K$47,IF(BY6&gt;15,基本データ!$J$47,IF(BY6&gt;12,基本データ!$I$47,IF(BY6&gt;6,基本データ!$H$47,0)))))+IF(BY7&gt;22,0,IF(BY7&gt;18,基本データ!$K$53,IF(BY7&gt;15,基本データ!$J$53,IF(BY7&gt;12,基本データ!$I$53,IF(BY7&gt;6,基本データ!$H$53,0)))))+IF(BY8&gt;22,0,IF(BY8&gt;18,基本データ!$K$59,IF(BY8&gt;15,基本データ!$J$59,IF(BY8&gt;12,基本データ!$I$59,IF(BY8&gt;6,基本データ!$H$59,0))))))/10000</f>
        <v>0</v>
      </c>
      <c r="BZ26" s="192">
        <f ca="1">(IF(BZ5&gt;22,0,IF(BZ5&gt;18,基本データ!$K$41,IF(BZ5&gt;15,基本データ!$J$41,IF(BZ5&gt;12,基本データ!$I$41,IF(BZ5&gt;6,基本データ!$H$41,0)))))+IF(BZ6&gt;22,0,IF(BZ6&gt;18,基本データ!$K$47,IF(BZ6&gt;15,基本データ!$J$47,IF(BZ6&gt;12,基本データ!$I$47,IF(BZ6&gt;6,基本データ!$H$47,0)))))+IF(BZ7&gt;22,0,IF(BZ7&gt;18,基本データ!$K$53,IF(BZ7&gt;15,基本データ!$J$53,IF(BZ7&gt;12,基本データ!$I$53,IF(BZ7&gt;6,基本データ!$H$53,0)))))+IF(BZ8&gt;22,0,IF(BZ8&gt;18,基本データ!$K$59,IF(BZ8&gt;15,基本データ!$J$59,IF(BZ8&gt;12,基本データ!$I$59,IF(BZ8&gt;6,基本データ!$H$59,0))))))/10000</f>
        <v>0</v>
      </c>
      <c r="CA26" s="192">
        <f ca="1">(IF(CA5&gt;22,0,IF(CA5&gt;18,基本データ!$K$41,IF(CA5&gt;15,基本データ!$J$41,IF(CA5&gt;12,基本データ!$I$41,IF(CA5&gt;6,基本データ!$H$41,0)))))+IF(CA6&gt;22,0,IF(CA6&gt;18,基本データ!$K$47,IF(CA6&gt;15,基本データ!$J$47,IF(CA6&gt;12,基本データ!$I$47,IF(CA6&gt;6,基本データ!$H$47,0)))))+IF(CA7&gt;22,0,IF(CA7&gt;18,基本データ!$K$53,IF(CA7&gt;15,基本データ!$J$53,IF(CA7&gt;12,基本データ!$I$53,IF(CA7&gt;6,基本データ!$H$53,0)))))+IF(CA8&gt;22,0,IF(CA8&gt;18,基本データ!$K$59,IF(CA8&gt;15,基本データ!$J$59,IF(CA8&gt;12,基本データ!$I$59,IF(CA8&gt;6,基本データ!$H$59,0))))))/10000</f>
        <v>0</v>
      </c>
      <c r="CB26" s="192">
        <f ca="1">(IF(CB5&gt;22,0,IF(CB5&gt;18,基本データ!$K$41,IF(CB5&gt;15,基本データ!$J$41,IF(CB5&gt;12,基本データ!$I$41,IF(CB5&gt;6,基本データ!$H$41,0)))))+IF(CB6&gt;22,0,IF(CB6&gt;18,基本データ!$K$47,IF(CB6&gt;15,基本データ!$J$47,IF(CB6&gt;12,基本データ!$I$47,IF(CB6&gt;6,基本データ!$H$47,0)))))+IF(CB7&gt;22,0,IF(CB7&gt;18,基本データ!$K$53,IF(CB7&gt;15,基本データ!$J$53,IF(CB7&gt;12,基本データ!$I$53,IF(CB7&gt;6,基本データ!$H$53,0)))))+IF(CB8&gt;22,0,IF(CB8&gt;18,基本データ!$K$59,IF(CB8&gt;15,基本データ!$J$59,IF(CB8&gt;12,基本データ!$I$59,IF(CB8&gt;6,基本データ!$H$59,0))))))/10000</f>
        <v>0</v>
      </c>
      <c r="CC26" s="192">
        <f ca="1">(IF(CC5&gt;22,0,IF(CC5&gt;18,基本データ!$K$41,IF(CC5&gt;15,基本データ!$J$41,IF(CC5&gt;12,基本データ!$I$41,IF(CC5&gt;6,基本データ!$H$41,0)))))+IF(CC6&gt;22,0,IF(CC6&gt;18,基本データ!$K$47,IF(CC6&gt;15,基本データ!$J$47,IF(CC6&gt;12,基本データ!$I$47,IF(CC6&gt;6,基本データ!$H$47,0)))))+IF(CC7&gt;22,0,IF(CC7&gt;18,基本データ!$K$53,IF(CC7&gt;15,基本データ!$J$53,IF(CC7&gt;12,基本データ!$I$53,IF(CC7&gt;6,基本データ!$H$53,0)))))+IF(CC8&gt;22,0,IF(CC8&gt;18,基本データ!$K$59,IF(CC8&gt;15,基本データ!$J$59,IF(CC8&gt;12,基本データ!$I$59,IF(CC8&gt;6,基本データ!$H$59,0))))))/10000</f>
        <v>0</v>
      </c>
      <c r="CD26" s="192">
        <f ca="1">(IF(CD5&gt;22,0,IF(CD5&gt;18,基本データ!$K$41,IF(CD5&gt;15,基本データ!$J$41,IF(CD5&gt;12,基本データ!$I$41,IF(CD5&gt;6,基本データ!$H$41,0)))))+IF(CD6&gt;22,0,IF(CD6&gt;18,基本データ!$K$47,IF(CD6&gt;15,基本データ!$J$47,IF(CD6&gt;12,基本データ!$I$47,IF(CD6&gt;6,基本データ!$H$47,0)))))+IF(CD7&gt;22,0,IF(CD7&gt;18,基本データ!$K$53,IF(CD7&gt;15,基本データ!$J$53,IF(CD7&gt;12,基本データ!$I$53,IF(CD7&gt;6,基本データ!$H$53,0)))))+IF(CD8&gt;22,0,IF(CD8&gt;18,基本データ!$K$59,IF(CD8&gt;15,基本データ!$J$59,IF(CD8&gt;12,基本データ!$I$59,IF(CD8&gt;6,基本データ!$H$59,0))))))/10000</f>
        <v>0</v>
      </c>
      <c r="CE26" s="192">
        <f ca="1">(IF(CE5&gt;22,0,IF(CE5&gt;18,基本データ!$K$41,IF(CE5&gt;15,基本データ!$J$41,IF(CE5&gt;12,基本データ!$I$41,IF(CE5&gt;6,基本データ!$H$41,0)))))+IF(CE6&gt;22,0,IF(CE6&gt;18,基本データ!$K$47,IF(CE6&gt;15,基本データ!$J$47,IF(CE6&gt;12,基本データ!$I$47,IF(CE6&gt;6,基本データ!$H$47,0)))))+IF(CE7&gt;22,0,IF(CE7&gt;18,基本データ!$K$53,IF(CE7&gt;15,基本データ!$J$53,IF(CE7&gt;12,基本データ!$I$53,IF(CE7&gt;6,基本データ!$H$53,0)))))+IF(CE8&gt;22,0,IF(CE8&gt;18,基本データ!$K$59,IF(CE8&gt;15,基本データ!$J$59,IF(CE8&gt;12,基本データ!$I$59,IF(CE8&gt;6,基本データ!$H$59,0))))))/10000</f>
        <v>0</v>
      </c>
    </row>
    <row r="27" spans="2:83" ht="11.4" customHeight="1" x14ac:dyDescent="0.45">
      <c r="B27" s="469"/>
      <c r="C27" s="19" t="s">
        <v>80</v>
      </c>
      <c r="D27" s="33"/>
      <c r="E27" s="10"/>
      <c r="F27" s="192">
        <f>基本データ!S15/10000</f>
        <v>48</v>
      </c>
      <c r="G27" s="184">
        <f t="shared" ref="G27:W27" si="276">F27</f>
        <v>48</v>
      </c>
      <c r="H27" s="184">
        <f t="shared" si="276"/>
        <v>48</v>
      </c>
      <c r="I27" s="184">
        <f t="shared" si="276"/>
        <v>48</v>
      </c>
      <c r="J27" s="184">
        <f t="shared" si="276"/>
        <v>48</v>
      </c>
      <c r="K27" s="184">
        <f t="shared" si="276"/>
        <v>48</v>
      </c>
      <c r="L27" s="184">
        <f t="shared" si="276"/>
        <v>48</v>
      </c>
      <c r="M27" s="184">
        <f t="shared" si="276"/>
        <v>48</v>
      </c>
      <c r="N27" s="184">
        <f t="shared" si="276"/>
        <v>48</v>
      </c>
      <c r="O27" s="184">
        <f t="shared" si="276"/>
        <v>48</v>
      </c>
      <c r="P27" s="184">
        <f t="shared" si="276"/>
        <v>48</v>
      </c>
      <c r="Q27" s="184">
        <f t="shared" si="276"/>
        <v>48</v>
      </c>
      <c r="R27" s="184">
        <f t="shared" si="276"/>
        <v>48</v>
      </c>
      <c r="S27" s="184">
        <f t="shared" si="276"/>
        <v>48</v>
      </c>
      <c r="T27" s="184">
        <f t="shared" si="276"/>
        <v>48</v>
      </c>
      <c r="U27" s="184">
        <f t="shared" si="276"/>
        <v>48</v>
      </c>
      <c r="V27" s="184">
        <f t="shared" si="276"/>
        <v>48</v>
      </c>
      <c r="W27" s="184">
        <f t="shared" si="276"/>
        <v>48</v>
      </c>
      <c r="X27" s="184">
        <f t="shared" ref="X27:Y27" si="277">W27</f>
        <v>48</v>
      </c>
      <c r="Y27" s="184">
        <f t="shared" si="277"/>
        <v>48</v>
      </c>
      <c r="Z27" s="184">
        <f t="shared" ref="Z27:AB27" si="278">Y27</f>
        <v>48</v>
      </c>
      <c r="AA27" s="184">
        <f t="shared" si="278"/>
        <v>48</v>
      </c>
      <c r="AB27" s="184">
        <f t="shared" si="278"/>
        <v>48</v>
      </c>
      <c r="AC27" s="184">
        <f>基本データ!X15</f>
        <v>0</v>
      </c>
      <c r="AD27" s="184">
        <f t="shared" ref="AD27:AM27" si="279">AC27</f>
        <v>0</v>
      </c>
      <c r="AE27" s="184">
        <f t="shared" si="279"/>
        <v>0</v>
      </c>
      <c r="AF27" s="184">
        <f t="shared" si="279"/>
        <v>0</v>
      </c>
      <c r="AG27" s="184">
        <f t="shared" si="279"/>
        <v>0</v>
      </c>
      <c r="AH27" s="184">
        <f t="shared" si="279"/>
        <v>0</v>
      </c>
      <c r="AI27" s="184">
        <f t="shared" si="279"/>
        <v>0</v>
      </c>
      <c r="AJ27" s="184">
        <f t="shared" si="279"/>
        <v>0</v>
      </c>
      <c r="AK27" s="184">
        <f t="shared" si="279"/>
        <v>0</v>
      </c>
      <c r="AL27" s="184">
        <f t="shared" si="279"/>
        <v>0</v>
      </c>
      <c r="AM27" s="184">
        <f t="shared" si="279"/>
        <v>0</v>
      </c>
      <c r="AN27" s="184">
        <f t="shared" ref="AN27:AR27" si="280">AM27</f>
        <v>0</v>
      </c>
      <c r="AO27" s="184">
        <f t="shared" si="280"/>
        <v>0</v>
      </c>
      <c r="AP27" s="184">
        <f t="shared" si="280"/>
        <v>0</v>
      </c>
      <c r="AQ27" s="184">
        <f t="shared" si="280"/>
        <v>0</v>
      </c>
      <c r="AR27" s="184">
        <f t="shared" si="280"/>
        <v>0</v>
      </c>
      <c r="AS27" s="184">
        <f t="shared" ref="AS27:AX27" si="281">AR27</f>
        <v>0</v>
      </c>
      <c r="AT27" s="184">
        <f t="shared" si="281"/>
        <v>0</v>
      </c>
      <c r="AU27" s="184">
        <f t="shared" si="281"/>
        <v>0</v>
      </c>
      <c r="AV27" s="184">
        <f t="shared" si="281"/>
        <v>0</v>
      </c>
      <c r="AW27" s="184">
        <f t="shared" si="281"/>
        <v>0</v>
      </c>
      <c r="AX27" s="184">
        <f t="shared" si="281"/>
        <v>0</v>
      </c>
      <c r="AY27" s="21">
        <f t="shared" ref="AY27:BB27" si="282">AX27</f>
        <v>0</v>
      </c>
      <c r="AZ27" s="21">
        <f t="shared" si="282"/>
        <v>0</v>
      </c>
      <c r="BA27" s="21">
        <f t="shared" si="282"/>
        <v>0</v>
      </c>
      <c r="BB27" s="21">
        <f t="shared" si="282"/>
        <v>0</v>
      </c>
      <c r="BC27" s="21">
        <f t="shared" ref="BC27" si="283">BB27</f>
        <v>0</v>
      </c>
      <c r="BD27" s="21">
        <f t="shared" ref="BD27" si="284">BC27</f>
        <v>0</v>
      </c>
      <c r="BE27" s="21">
        <f t="shared" ref="BE27" si="285">BD27</f>
        <v>0</v>
      </c>
      <c r="BF27" s="21">
        <f t="shared" ref="BF27" si="286">BE27</f>
        <v>0</v>
      </c>
      <c r="BG27" s="21">
        <f t="shared" ref="BG27" si="287">BF27</f>
        <v>0</v>
      </c>
      <c r="BH27" s="21">
        <f t="shared" ref="BH27" si="288">BG27</f>
        <v>0</v>
      </c>
      <c r="BI27" s="21">
        <f t="shared" ref="BI27" si="289">BH27</f>
        <v>0</v>
      </c>
      <c r="BJ27" s="21">
        <f t="shared" ref="BJ27" si="290">BI27</f>
        <v>0</v>
      </c>
      <c r="BK27" s="21">
        <f t="shared" ref="BK27" si="291">BJ27</f>
        <v>0</v>
      </c>
      <c r="BL27" s="21">
        <f t="shared" ref="BL27" si="292">BK27</f>
        <v>0</v>
      </c>
      <c r="BM27" s="21">
        <f t="shared" ref="BM27" si="293">BL27</f>
        <v>0</v>
      </c>
      <c r="BN27" s="21">
        <f t="shared" ref="BN27" si="294">BM27</f>
        <v>0</v>
      </c>
      <c r="BO27" s="21">
        <f t="shared" ref="BO27" si="295">BN27</f>
        <v>0</v>
      </c>
      <c r="BP27" s="21">
        <f t="shared" ref="BP27" si="296">BO27</f>
        <v>0</v>
      </c>
      <c r="BQ27" s="21">
        <f t="shared" ref="BQ27" si="297">BP27</f>
        <v>0</v>
      </c>
      <c r="BR27" s="21">
        <f t="shared" ref="BR27" si="298">BQ27</f>
        <v>0</v>
      </c>
      <c r="BS27" s="21">
        <f t="shared" ref="BS27" si="299">BR27</f>
        <v>0</v>
      </c>
      <c r="BT27" s="21">
        <f t="shared" ref="BT27" si="300">BS27</f>
        <v>0</v>
      </c>
      <c r="BU27" s="21">
        <f t="shared" ref="BU27" si="301">BT27</f>
        <v>0</v>
      </c>
      <c r="BV27" s="21">
        <f t="shared" ref="BV27" si="302">BU27</f>
        <v>0</v>
      </c>
      <c r="BW27" s="21">
        <f t="shared" ref="BW27" si="303">BV27</f>
        <v>0</v>
      </c>
      <c r="BX27" s="21">
        <f t="shared" ref="BX27" si="304">BW27</f>
        <v>0</v>
      </c>
      <c r="BY27" s="21">
        <f t="shared" ref="BY27" si="305">BX27</f>
        <v>0</v>
      </c>
      <c r="BZ27" s="21">
        <f t="shared" ref="BZ27" si="306">BY27</f>
        <v>0</v>
      </c>
      <c r="CA27" s="21">
        <f t="shared" ref="CA27" si="307">BZ27</f>
        <v>0</v>
      </c>
      <c r="CB27" s="21">
        <f t="shared" ref="CB27" si="308">CA27</f>
        <v>0</v>
      </c>
      <c r="CC27" s="21">
        <f t="shared" ref="CC27" si="309">CB27</f>
        <v>0</v>
      </c>
      <c r="CD27" s="21">
        <f t="shared" ref="CD27" si="310">CC27</f>
        <v>0</v>
      </c>
      <c r="CE27" s="21">
        <f t="shared" ref="CE27" si="311">CD27</f>
        <v>0</v>
      </c>
    </row>
    <row r="28" spans="2:83" ht="11.4" customHeight="1" x14ac:dyDescent="0.45">
      <c r="B28" s="472"/>
      <c r="C28" s="159" t="s">
        <v>51</v>
      </c>
      <c r="D28" s="160"/>
      <c r="E28" s="161"/>
      <c r="F28" s="183">
        <f t="shared" ref="F28:W28" ca="1" si="312">SUM(F22:F27)</f>
        <v>588</v>
      </c>
      <c r="G28" s="158">
        <f t="shared" ca="1" si="312"/>
        <v>593.16000000000008</v>
      </c>
      <c r="H28" s="158">
        <f t="shared" ca="1" si="312"/>
        <v>598.37160000000006</v>
      </c>
      <c r="I28" s="158">
        <f t="shared" ca="1" si="312"/>
        <v>603.63531599999999</v>
      </c>
      <c r="J28" s="158">
        <f t="shared" ca="1" si="312"/>
        <v>608.95166916000005</v>
      </c>
      <c r="K28" s="158">
        <f t="shared" ca="1" si="312"/>
        <v>614.32118585159992</v>
      </c>
      <c r="L28" s="158">
        <f t="shared" ca="1" si="312"/>
        <v>619.744397710116</v>
      </c>
      <c r="M28" s="158">
        <f t="shared" ca="1" si="312"/>
        <v>625.22184168721719</v>
      </c>
      <c r="N28" s="158">
        <f t="shared" ca="1" si="312"/>
        <v>630.75406010408938</v>
      </c>
      <c r="O28" s="158">
        <f t="shared" ca="1" si="312"/>
        <v>636.3416007051303</v>
      </c>
      <c r="P28" s="158">
        <f t="shared" ca="1" si="312"/>
        <v>641.9850167121815</v>
      </c>
      <c r="Q28" s="158">
        <f t="shared" ca="1" si="312"/>
        <v>647.6848668793034</v>
      </c>
      <c r="R28" s="158">
        <f t="shared" ca="1" si="312"/>
        <v>653.44171554809645</v>
      </c>
      <c r="S28" s="158">
        <f t="shared" ca="1" si="312"/>
        <v>454.39934222558531</v>
      </c>
      <c r="T28" s="158">
        <f t="shared" ca="1" si="312"/>
        <v>458.46333564784118</v>
      </c>
      <c r="U28" s="158">
        <f t="shared" ca="1" si="312"/>
        <v>462.56796900431954</v>
      </c>
      <c r="V28" s="158">
        <f t="shared" ca="1" si="312"/>
        <v>466.71364869436275</v>
      </c>
      <c r="W28" s="158">
        <f t="shared" ca="1" si="312"/>
        <v>375.37449623999998</v>
      </c>
      <c r="X28" s="168">
        <f ca="1">SUM(X22:X27)</f>
        <v>378.64824120239996</v>
      </c>
      <c r="Y28" s="168">
        <f t="shared" ref="Y28:AA28" ca="1" si="313">SUM(Y22:Y27)</f>
        <v>381.95472361442404</v>
      </c>
      <c r="Z28" s="168">
        <f t="shared" ca="1" si="313"/>
        <v>385.2942708505683</v>
      </c>
      <c r="AA28" s="168">
        <f t="shared" ca="1" si="313"/>
        <v>388.66721355907396</v>
      </c>
      <c r="AB28" s="168">
        <f t="shared" ref="AB28" ca="1" si="314">SUM(AB22:AB27)</f>
        <v>392.07388569466468</v>
      </c>
      <c r="AC28" s="168">
        <f t="shared" ref="AC28:AE28" ca="1" si="315">SUM(AC22:AC27)</f>
        <v>347.51462455161135</v>
      </c>
      <c r="AD28" s="168">
        <f t="shared" ca="1" si="315"/>
        <v>350.98977079712745</v>
      </c>
      <c r="AE28" s="168">
        <f t="shared" ca="1" si="315"/>
        <v>354.49966850509873</v>
      </c>
      <c r="AF28" s="168">
        <f t="shared" ref="AF28" ca="1" si="316">SUM(AF22:AF27)</f>
        <v>358.04466519014971</v>
      </c>
      <c r="AG28" s="168">
        <f t="shared" ref="AG28" ca="1" si="317">SUM(AG22:AG27)</f>
        <v>296.38738111770294</v>
      </c>
      <c r="AH28" s="168">
        <f t="shared" ref="AH28" ca="1" si="318">SUM(AH22:AH27)</f>
        <v>299.35125492887994</v>
      </c>
      <c r="AI28" s="168">
        <f t="shared" ref="AI28" ca="1" si="319">SUM(AI22:AI27)</f>
        <v>302.34476747816876</v>
      </c>
      <c r="AJ28" s="168">
        <f t="shared" ref="AJ28" ca="1" si="320">SUM(AJ22:AJ27)</f>
        <v>305.36821515295048</v>
      </c>
      <c r="AK28" s="168">
        <f t="shared" ref="AK28:AL28" ca="1" si="321">SUM(AK22:AK27)</f>
        <v>308.42189730447996</v>
      </c>
      <c r="AL28" s="168">
        <f t="shared" ca="1" si="321"/>
        <v>311.50611627752471</v>
      </c>
      <c r="AM28" s="168">
        <f t="shared" ref="AM28" ca="1" si="322">SUM(AM22:AM27)</f>
        <v>314.62117744030002</v>
      </c>
      <c r="AN28" s="168">
        <f t="shared" ref="AN28" ca="1" si="323">SUM(AN22:AN27)</f>
        <v>317.76738921470303</v>
      </c>
      <c r="AO28" s="168">
        <f ca="1">SUM(AO22:AO27)</f>
        <v>320.94506310685006</v>
      </c>
      <c r="AP28" s="168">
        <f t="shared" ref="AP28" ca="1" si="324">SUM(AP22:AP27)</f>
        <v>324.15451373791859</v>
      </c>
      <c r="AQ28" s="168">
        <f t="shared" ref="AQ28" ca="1" si="325">SUM(AQ22:AQ27)</f>
        <v>327.3960588752978</v>
      </c>
      <c r="AR28" s="168">
        <f t="shared" ref="AR28" ca="1" si="326">SUM(AR22:AR27)</f>
        <v>330.67001946405071</v>
      </c>
      <c r="AS28" s="168">
        <f t="shared" ref="AS28" ca="1" si="327">SUM(AS22:AS27)</f>
        <v>333.9767196586912</v>
      </c>
      <c r="AT28" s="168">
        <f ca="1">SUM(AT22:AT27)</f>
        <v>337.31648685527819</v>
      </c>
      <c r="AU28" s="168">
        <f t="shared" ref="AU28" ca="1" si="328">SUM(AU22:AU27)</f>
        <v>340.68965172383093</v>
      </c>
      <c r="AV28" s="168">
        <f t="shared" ref="AV28" ca="1" si="329">SUM(AV22:AV27)</f>
        <v>344.09654824106923</v>
      </c>
      <c r="AW28" s="168">
        <f t="shared" ref="AW28" ca="1" si="330">SUM(AW22:AW27)</f>
        <v>347.53751372347995</v>
      </c>
      <c r="AX28" s="168">
        <f t="shared" ref="AX28" ca="1" si="331">SUM(AX22:AX27)</f>
        <v>351.01288886071472</v>
      </c>
      <c r="AY28" s="168">
        <f t="shared" ref="AY28" ca="1" si="332">SUM(AY22:AY27)</f>
        <v>354.52301774932187</v>
      </c>
      <c r="AZ28" s="168">
        <f t="shared" ref="AZ28" ca="1" si="333">SUM(AZ22:AZ27)</f>
        <v>358.06824792681505</v>
      </c>
      <c r="BA28" s="168">
        <f t="shared" ref="BA28" ca="1" si="334">SUM(BA22:BA27)</f>
        <v>361.64893040608331</v>
      </c>
      <c r="BB28" s="168">
        <f ca="1">SUM(BB22:BB27)</f>
        <v>365.26541971014416</v>
      </c>
      <c r="BC28" s="168">
        <f t="shared" ref="BC28:BR28" ca="1" si="335">SUM(BC22:BC27)</f>
        <v>368.91807390724557</v>
      </c>
      <c r="BD28" s="168">
        <f t="shared" ca="1" si="335"/>
        <v>372.60725464631798</v>
      </c>
      <c r="BE28" s="168">
        <f t="shared" ca="1" si="335"/>
        <v>376.33332719278121</v>
      </c>
      <c r="BF28" s="168">
        <f t="shared" ca="1" si="335"/>
        <v>380.09666046470903</v>
      </c>
      <c r="BG28" s="168">
        <f t="shared" ca="1" si="335"/>
        <v>383.89762706935619</v>
      </c>
      <c r="BH28" s="168">
        <f t="shared" ca="1" si="335"/>
        <v>387.73660334004973</v>
      </c>
      <c r="BI28" s="168">
        <f t="shared" ca="1" si="335"/>
        <v>391.61396937345023</v>
      </c>
      <c r="BJ28" s="168">
        <f t="shared" ca="1" si="335"/>
        <v>395.53010906718475</v>
      </c>
      <c r="BK28" s="168">
        <f t="shared" ca="1" si="335"/>
        <v>399.48541015785662</v>
      </c>
      <c r="BL28" s="168">
        <f t="shared" ca="1" si="335"/>
        <v>403.48026425943522</v>
      </c>
      <c r="BM28" s="168">
        <f t="shared" ca="1" si="335"/>
        <v>407.5150669020295</v>
      </c>
      <c r="BN28" s="168">
        <f t="shared" ca="1" si="335"/>
        <v>411.59021757104983</v>
      </c>
      <c r="BO28" s="168">
        <f t="shared" ca="1" si="335"/>
        <v>415.70611974676035</v>
      </c>
      <c r="BP28" s="168">
        <f t="shared" ca="1" si="335"/>
        <v>419.86318094422802</v>
      </c>
      <c r="BQ28" s="168">
        <f t="shared" ca="1" si="335"/>
        <v>424.06181275367027</v>
      </c>
      <c r="BR28" s="168">
        <f t="shared" ca="1" si="335"/>
        <v>428.30243088120699</v>
      </c>
      <c r="BS28" s="168">
        <f t="shared" ref="BS28" ca="1" si="336">SUM(BS22:BS27)</f>
        <v>432.58545519001905</v>
      </c>
      <c r="BT28" s="168">
        <f t="shared" ref="BT28" ca="1" si="337">SUM(BT22:BT27)</f>
        <v>436.9113097419193</v>
      </c>
      <c r="BU28" s="168">
        <f t="shared" ref="BU28" ca="1" si="338">SUM(BU22:BU27)</f>
        <v>441.28042283933848</v>
      </c>
      <c r="BV28" s="168">
        <f t="shared" ref="BV28" ca="1" si="339">SUM(BV22:BV27)</f>
        <v>445.69322706773187</v>
      </c>
      <c r="BW28" s="168">
        <f t="shared" ref="BW28" ca="1" si="340">SUM(BW22:BW27)</f>
        <v>450.1501593384092</v>
      </c>
      <c r="BX28" s="168">
        <f t="shared" ref="BX28" ca="1" si="341">SUM(BX22:BX27)</f>
        <v>454.65166093179329</v>
      </c>
      <c r="BY28" s="168">
        <f t="shared" ref="BY28" ca="1" si="342">SUM(BY22:BY27)</f>
        <v>459.19817754111125</v>
      </c>
      <c r="BZ28" s="168">
        <f t="shared" ref="BZ28" ca="1" si="343">SUM(BZ22:BZ27)</f>
        <v>463.79015931652236</v>
      </c>
      <c r="CA28" s="168">
        <f t="shared" ref="CA28" ca="1" si="344">SUM(CA22:CA27)</f>
        <v>468.42806090968759</v>
      </c>
      <c r="CB28" s="168">
        <f t="shared" ref="CB28" ca="1" si="345">SUM(CB22:CB27)</f>
        <v>473.11234151878443</v>
      </c>
      <c r="CC28" s="168">
        <f t="shared" ref="CC28" ca="1" si="346">SUM(CC22:CC27)</f>
        <v>477.84346493397226</v>
      </c>
      <c r="CD28" s="168">
        <f t="shared" ref="CD28" ca="1" si="347">SUM(CD22:CD27)</f>
        <v>482.62189958331203</v>
      </c>
      <c r="CE28" s="168">
        <f t="shared" ref="CE28" ca="1" si="348">SUM(CE22:CE27)</f>
        <v>487.44811857914516</v>
      </c>
    </row>
    <row r="29" spans="2:83" ht="11.4" customHeight="1" x14ac:dyDescent="0.45">
      <c r="B29" s="473" t="s">
        <v>52</v>
      </c>
      <c r="C29" s="474"/>
      <c r="D29" s="162"/>
      <c r="E29" s="163"/>
      <c r="F29" s="164">
        <f t="shared" ref="F29:G29" ca="1" si="349">F21-F28</f>
        <v>204.24800000000005</v>
      </c>
      <c r="G29" s="165">
        <f t="shared" ca="1" si="349"/>
        <v>195.30799999999999</v>
      </c>
      <c r="H29" s="165">
        <f t="shared" ref="H29" ca="1" si="350">H21-H28</f>
        <v>190.15639999999996</v>
      </c>
      <c r="I29" s="165">
        <f t="shared" ref="I29" ca="1" si="351">I21-I28</f>
        <v>181.11268400000006</v>
      </c>
      <c r="J29" s="165">
        <f t="shared" ref="J29" ca="1" si="352">J21-J28</f>
        <v>162.37633083999992</v>
      </c>
      <c r="K29" s="165">
        <f t="shared" ref="K29" ca="1" si="353">K21-K28</f>
        <v>153.23681414840007</v>
      </c>
      <c r="L29" s="165">
        <f t="shared" ref="L29" ca="1" si="354">L21-L28</f>
        <v>134.39360228988403</v>
      </c>
      <c r="M29" s="165">
        <f t="shared" ref="M29" ca="1" si="355">M21-M28</f>
        <v>125.14615831278275</v>
      </c>
      <c r="N29" s="165">
        <f t="shared" ref="N29" ca="1" si="356">N21-N28</f>
        <v>-109.21806010408932</v>
      </c>
      <c r="O29" s="165">
        <f t="shared" ref="O29" ca="1" si="357">O21-O28</f>
        <v>-118.57560070513034</v>
      </c>
      <c r="P29" s="165">
        <f t="shared" ref="P29" ca="1" si="358">P21-P28</f>
        <v>-527.99901671218151</v>
      </c>
      <c r="Q29" s="165">
        <f t="shared" ref="Q29" ca="1" si="359">Q21-Q28</f>
        <v>-537.69886687930341</v>
      </c>
      <c r="R29" s="165">
        <f t="shared" ref="R29" ca="1" si="360">R21-R28</f>
        <v>-547.6457155480964</v>
      </c>
      <c r="S29" s="165">
        <f t="shared" ref="S29" ca="1" si="361">S21-S28</f>
        <v>-445.24614222558534</v>
      </c>
      <c r="T29" s="166">
        <f t="shared" ref="T29" ca="1" si="362">T21-T28</f>
        <v>-311.9433356478412</v>
      </c>
      <c r="U29" s="166">
        <f t="shared" ref="U29" ca="1" si="363">U21-U28</f>
        <v>-216.04796900431953</v>
      </c>
      <c r="V29" s="166">
        <f t="shared" ref="V29" ca="1" si="364">V21-V28</f>
        <v>-220.19364869436274</v>
      </c>
      <c r="W29" s="166">
        <f t="shared" ref="W29" ca="1" si="365">W21-W28</f>
        <v>-128.85449623999997</v>
      </c>
      <c r="X29" s="167">
        <f t="shared" ref="X29:BB29" ca="1" si="366">X21-X28</f>
        <v>-132.12824120239995</v>
      </c>
      <c r="Y29" s="167">
        <f t="shared" ca="1" si="366"/>
        <v>-135.43472361442403</v>
      </c>
      <c r="Z29" s="167">
        <f t="shared" ca="1" si="366"/>
        <v>-138.77427085056829</v>
      </c>
      <c r="AA29" s="167">
        <f t="shared" ca="1" si="366"/>
        <v>-142.14721355907395</v>
      </c>
      <c r="AB29" s="167">
        <f t="shared" ca="1" si="366"/>
        <v>-145.55388569466467</v>
      </c>
      <c r="AC29" s="167">
        <f t="shared" ca="1" si="366"/>
        <v>-100.99462455161134</v>
      </c>
      <c r="AD29" s="167">
        <f t="shared" ca="1" si="366"/>
        <v>-104.46977079712744</v>
      </c>
      <c r="AE29" s="167">
        <f t="shared" ca="1" si="366"/>
        <v>-107.97966850509872</v>
      </c>
      <c r="AF29" s="167">
        <f t="shared" ca="1" si="366"/>
        <v>-111.5246651901497</v>
      </c>
      <c r="AG29" s="167">
        <f t="shared" ca="1" si="366"/>
        <v>-49.867381117702934</v>
      </c>
      <c r="AH29" s="167">
        <f t="shared" ca="1" si="366"/>
        <v>-52.831254928879929</v>
      </c>
      <c r="AI29" s="167">
        <f t="shared" ca="1" si="366"/>
        <v>-55.824767478168752</v>
      </c>
      <c r="AJ29" s="167">
        <f t="shared" ca="1" si="366"/>
        <v>-58.848215152950473</v>
      </c>
      <c r="AK29" s="167">
        <f t="shared" ca="1" si="366"/>
        <v>-58.421897304479955</v>
      </c>
      <c r="AL29" s="167">
        <f t="shared" ca="1" si="366"/>
        <v>-61.506116277524711</v>
      </c>
      <c r="AM29" s="167">
        <f t="shared" ca="1" si="366"/>
        <v>-64.621177440300016</v>
      </c>
      <c r="AN29" s="167">
        <f t="shared" ca="1" si="366"/>
        <v>-67.76738921470303</v>
      </c>
      <c r="AO29" s="167">
        <f t="shared" ca="1" si="366"/>
        <v>-70.945063106850057</v>
      </c>
      <c r="AP29" s="167">
        <f t="shared" ca="1" si="366"/>
        <v>-74.154513737918592</v>
      </c>
      <c r="AQ29" s="167">
        <f t="shared" ca="1" si="366"/>
        <v>-77.396058875297797</v>
      </c>
      <c r="AR29" s="167">
        <f t="shared" ca="1" si="366"/>
        <v>-80.670019464050711</v>
      </c>
      <c r="AS29" s="167">
        <f t="shared" ca="1" si="366"/>
        <v>-83.976719658691195</v>
      </c>
      <c r="AT29" s="167">
        <f t="shared" ca="1" si="366"/>
        <v>-87.316486855278185</v>
      </c>
      <c r="AU29" s="167">
        <f t="shared" ca="1" si="366"/>
        <v>-90.689651723830934</v>
      </c>
      <c r="AV29" s="167">
        <f t="shared" ca="1" si="366"/>
        <v>-94.096548241069229</v>
      </c>
      <c r="AW29" s="167">
        <f t="shared" ca="1" si="366"/>
        <v>-97.537513723479947</v>
      </c>
      <c r="AX29" s="167">
        <f t="shared" ca="1" si="366"/>
        <v>-101.01288886071472</v>
      </c>
      <c r="AY29" s="167">
        <f t="shared" ca="1" si="366"/>
        <v>-104.52301774932187</v>
      </c>
      <c r="AZ29" s="167">
        <f t="shared" ca="1" si="366"/>
        <v>-108.06824792681505</v>
      </c>
      <c r="BA29" s="167">
        <f t="shared" ca="1" si="366"/>
        <v>-111.64893040608331</v>
      </c>
      <c r="BB29" s="167">
        <f t="shared" ca="1" si="366"/>
        <v>-115.26541971014416</v>
      </c>
      <c r="BC29" s="167">
        <f t="shared" ref="BC29:BR29" ca="1" si="367">BC21-BC28</f>
        <v>-117.91807390724557</v>
      </c>
      <c r="BD29" s="167">
        <f t="shared" ca="1" si="367"/>
        <v>-120.60725464631798</v>
      </c>
      <c r="BE29" s="167">
        <f t="shared" ca="1" si="367"/>
        <v>-123.33332719278121</v>
      </c>
      <c r="BF29" s="167">
        <f t="shared" ca="1" si="367"/>
        <v>-126.09666046470903</v>
      </c>
      <c r="BG29" s="167">
        <f t="shared" ca="1" si="367"/>
        <v>-128.89762706935619</v>
      </c>
      <c r="BH29" s="167">
        <f t="shared" ca="1" si="367"/>
        <v>-131.73660334004973</v>
      </c>
      <c r="BI29" s="167">
        <f t="shared" ca="1" si="367"/>
        <v>-134.61396937345023</v>
      </c>
      <c r="BJ29" s="167">
        <f t="shared" ca="1" si="367"/>
        <v>-137.53010906718475</v>
      </c>
      <c r="BK29" s="167">
        <f t="shared" ca="1" si="367"/>
        <v>-140.48541015785662</v>
      </c>
      <c r="BL29" s="167">
        <f t="shared" ca="1" si="367"/>
        <v>-143.48026425943522</v>
      </c>
      <c r="BM29" s="167">
        <f t="shared" ca="1" si="367"/>
        <v>-146.5150669020295</v>
      </c>
      <c r="BN29" s="167">
        <f t="shared" ca="1" si="367"/>
        <v>-149.59021757104983</v>
      </c>
      <c r="BO29" s="167">
        <f t="shared" ca="1" si="367"/>
        <v>-152.70611974676035</v>
      </c>
      <c r="BP29" s="167">
        <f t="shared" ca="1" si="367"/>
        <v>-155.86318094422802</v>
      </c>
      <c r="BQ29" s="167">
        <f t="shared" ca="1" si="367"/>
        <v>-159.06181275367027</v>
      </c>
      <c r="BR29" s="167">
        <f t="shared" ca="1" si="367"/>
        <v>-162.30243088120699</v>
      </c>
      <c r="BS29" s="167">
        <f t="shared" ref="BS29:CE29" ca="1" si="368">BS21-BS28</f>
        <v>-165.58545519001905</v>
      </c>
      <c r="BT29" s="167">
        <f t="shared" ca="1" si="368"/>
        <v>-168.9113097419193</v>
      </c>
      <c r="BU29" s="167">
        <f t="shared" ca="1" si="368"/>
        <v>-172.28042283933848</v>
      </c>
      <c r="BV29" s="167">
        <f t="shared" ca="1" si="368"/>
        <v>-175.69322706773187</v>
      </c>
      <c r="BW29" s="167">
        <f t="shared" ca="1" si="368"/>
        <v>-179.1501593384092</v>
      </c>
      <c r="BX29" s="167">
        <f t="shared" ca="1" si="368"/>
        <v>-182.65166093179329</v>
      </c>
      <c r="BY29" s="167">
        <f t="shared" ca="1" si="368"/>
        <v>-186.19817754111125</v>
      </c>
      <c r="BZ29" s="167">
        <f t="shared" ca="1" si="368"/>
        <v>-189.79015931652236</v>
      </c>
      <c r="CA29" s="167">
        <f t="shared" ca="1" si="368"/>
        <v>-193.42806090968759</v>
      </c>
      <c r="CB29" s="167">
        <f t="shared" ca="1" si="368"/>
        <v>-197.11234151878443</v>
      </c>
      <c r="CC29" s="167">
        <f t="shared" ca="1" si="368"/>
        <v>-200.84346493397226</v>
      </c>
      <c r="CD29" s="167">
        <f t="shared" ca="1" si="368"/>
        <v>-204.62189958331203</v>
      </c>
      <c r="CE29" s="167">
        <f t="shared" ca="1" si="368"/>
        <v>-208.44811857914516</v>
      </c>
    </row>
    <row r="30" spans="2:83" ht="11.4" customHeight="1" x14ac:dyDescent="0.45">
      <c r="B30" s="464" t="s">
        <v>53</v>
      </c>
      <c r="C30" s="465"/>
      <c r="D30" s="174"/>
      <c r="E30" s="175">
        <f>基本データ!G24/10000</f>
        <v>500</v>
      </c>
      <c r="F30" s="176">
        <f ca="1">E30+F29-F19</f>
        <v>704.24800000000005</v>
      </c>
      <c r="G30" s="177">
        <f t="shared" ref="G30:M30" ca="1" si="369">F30+G29-G19</f>
        <v>899.55600000000004</v>
      </c>
      <c r="H30" s="177">
        <f t="shared" ca="1" si="369"/>
        <v>1089.7123999999999</v>
      </c>
      <c r="I30" s="177">
        <f t="shared" ca="1" si="369"/>
        <v>1270.8250840000001</v>
      </c>
      <c r="J30" s="177">
        <f t="shared" ca="1" si="369"/>
        <v>1433.2014148399999</v>
      </c>
      <c r="K30" s="177">
        <f t="shared" ca="1" si="369"/>
        <v>1586.4382289883999</v>
      </c>
      <c r="L30" s="177">
        <f t="shared" ca="1" si="369"/>
        <v>1720.831831278284</v>
      </c>
      <c r="M30" s="177">
        <f t="shared" ca="1" si="369"/>
        <v>1845.9779895910667</v>
      </c>
      <c r="N30" s="177">
        <f t="shared" ref="N30" ca="1" si="370">M30+N29-N19</f>
        <v>1736.7599294869774</v>
      </c>
      <c r="O30" s="177">
        <f t="shared" ref="O30" ca="1" si="371">N30+O29-O19</f>
        <v>1618.1843287818469</v>
      </c>
      <c r="P30" s="177">
        <f t="shared" ref="P30" ca="1" si="372">O30+P29-P19</f>
        <v>1090.1853120696655</v>
      </c>
      <c r="Q30" s="177">
        <f t="shared" ref="Q30" ca="1" si="373">P30+Q29-Q19</f>
        <v>552.48644519036213</v>
      </c>
      <c r="R30" s="177">
        <f t="shared" ref="R30" ca="1" si="374">Q30+R29-R19</f>
        <v>4.8407296422657282</v>
      </c>
      <c r="S30" s="177">
        <f t="shared" ref="S30:T30" ca="1" si="375">R30+S29-S19</f>
        <v>-440.40541258331962</v>
      </c>
      <c r="T30" s="177">
        <f t="shared" ca="1" si="375"/>
        <v>-752.34874823116081</v>
      </c>
      <c r="U30" s="177">
        <f t="shared" ref="U30" ca="1" si="376">T30+U29-U19</f>
        <v>-968.39671723548031</v>
      </c>
      <c r="V30" s="177">
        <f ca="1">U30+V29</f>
        <v>-1188.5903659298431</v>
      </c>
      <c r="W30" s="177">
        <f t="shared" ref="W30:X30" ca="1" si="377">V30+W29</f>
        <v>-1317.444862169843</v>
      </c>
      <c r="X30" s="178">
        <f t="shared" ca="1" si="377"/>
        <v>-1449.5731033722429</v>
      </c>
      <c r="Y30" s="179">
        <f ca="1">X30+Y29</f>
        <v>-1585.0078269866669</v>
      </c>
      <c r="Z30" s="179">
        <f t="shared" ref="Z30" ca="1" si="378">Y30+Z29</f>
        <v>-1723.7820978372351</v>
      </c>
      <c r="AA30" s="179">
        <f t="shared" ref="AA30" ca="1" si="379">Z30+AA29</f>
        <v>-1865.929311396309</v>
      </c>
      <c r="AB30" s="179">
        <f t="shared" ref="AB30" ca="1" si="380">AA30+AB29</f>
        <v>-2011.4831970909736</v>
      </c>
      <c r="AC30" s="179">
        <f t="shared" ref="AC30" ca="1" si="381">AB30+AC29</f>
        <v>-2112.4778216425848</v>
      </c>
      <c r="AD30" s="179">
        <f t="shared" ref="AD30" ca="1" si="382">AC30+AD29</f>
        <v>-2216.947592439712</v>
      </c>
      <c r="AE30" s="179">
        <f t="shared" ref="AE30" ca="1" si="383">AD30+AE29</f>
        <v>-2324.9272609448108</v>
      </c>
      <c r="AF30" s="179">
        <f t="shared" ref="AF30" ca="1" si="384">AE30+AF29</f>
        <v>-2436.4519261349606</v>
      </c>
      <c r="AG30" s="179">
        <f t="shared" ref="AG30" ca="1" si="385">AF30+AG29</f>
        <v>-2486.3193072526633</v>
      </c>
      <c r="AH30" s="179">
        <f t="shared" ref="AH30" ca="1" si="386">AG30+AH29</f>
        <v>-2539.1505621815431</v>
      </c>
      <c r="AI30" s="179">
        <f t="shared" ref="AI30" ca="1" si="387">AH30+AI29</f>
        <v>-2594.9753296597119</v>
      </c>
      <c r="AJ30" s="179">
        <f t="shared" ref="AJ30" ca="1" si="388">AI30+AJ29</f>
        <v>-2653.8235448126625</v>
      </c>
      <c r="AK30" s="179">
        <f t="shared" ref="AK30" ca="1" si="389">AJ30+AK29</f>
        <v>-2712.2454421171424</v>
      </c>
      <c r="AL30" s="179">
        <f t="shared" ref="AL30" ca="1" si="390">AK30+AL29</f>
        <v>-2773.751558394667</v>
      </c>
      <c r="AM30" s="179">
        <f t="shared" ref="AM30" ca="1" si="391">AL30+AM29</f>
        <v>-2838.372735834967</v>
      </c>
      <c r="AN30" s="179">
        <f t="shared" ref="AN30" ca="1" si="392">AM30+AN29</f>
        <v>-2906.1401250496701</v>
      </c>
      <c r="AO30" s="179">
        <f t="shared" ref="AO30" ca="1" si="393">AN30+AO29</f>
        <v>-2977.0851881565204</v>
      </c>
      <c r="AP30" s="179">
        <f t="shared" ref="AP30" ca="1" si="394">AO30+AP29</f>
        <v>-3051.2397018944389</v>
      </c>
      <c r="AQ30" s="179">
        <f t="shared" ref="AQ30" ca="1" si="395">AP30+AQ29</f>
        <v>-3128.6357607697369</v>
      </c>
      <c r="AR30" s="179">
        <f t="shared" ref="AR30" ca="1" si="396">AQ30+AR29</f>
        <v>-3209.3057802337876</v>
      </c>
      <c r="AS30" s="179">
        <f t="shared" ref="AS30" ca="1" si="397">AR30+AS29</f>
        <v>-3293.2824998924789</v>
      </c>
      <c r="AT30" s="179">
        <f t="shared" ref="AT30" ca="1" si="398">AS30+AT29</f>
        <v>-3380.598986747757</v>
      </c>
      <c r="AU30" s="179">
        <f t="shared" ref="AU30" ca="1" si="399">AT30+AU29</f>
        <v>-3471.288638471588</v>
      </c>
      <c r="AV30" s="179">
        <f t="shared" ref="AV30" ca="1" si="400">AU30+AV29</f>
        <v>-3565.3851867126573</v>
      </c>
      <c r="AW30" s="179">
        <f t="shared" ref="AW30" ca="1" si="401">AV30+AW29</f>
        <v>-3662.9227004361373</v>
      </c>
      <c r="AX30" s="179">
        <f t="shared" ref="AX30" ca="1" si="402">AW30+AX29</f>
        <v>-3763.935589296852</v>
      </c>
      <c r="AY30" s="179">
        <f t="shared" ref="AY30" ca="1" si="403">AX30+AY29</f>
        <v>-3868.4586070461737</v>
      </c>
      <c r="AZ30" s="179">
        <f t="shared" ref="AZ30" ca="1" si="404">AY30+AZ29</f>
        <v>-3976.526854972989</v>
      </c>
      <c r="BA30" s="179">
        <f t="shared" ref="BA30" ca="1" si="405">AZ30+BA29</f>
        <v>-4088.1757853790723</v>
      </c>
      <c r="BB30" s="179">
        <f t="shared" ref="BB30" ca="1" si="406">BA30+BB29</f>
        <v>-4203.4412050892161</v>
      </c>
      <c r="BC30" s="179">
        <f t="shared" ref="BC30" ca="1" si="407">BB30+BC29</f>
        <v>-4321.3592789964614</v>
      </c>
      <c r="BD30" s="179">
        <f t="shared" ref="BD30" ca="1" si="408">BC30+BD29</f>
        <v>-4441.9665336427797</v>
      </c>
      <c r="BE30" s="179">
        <f t="shared" ref="BE30" ca="1" si="409">BD30+BE29</f>
        <v>-4565.299860835561</v>
      </c>
      <c r="BF30" s="179">
        <f t="shared" ref="BF30" ca="1" si="410">BE30+BF29</f>
        <v>-4691.3965213002703</v>
      </c>
      <c r="BG30" s="179">
        <f t="shared" ref="BG30" ca="1" si="411">BF30+BG29</f>
        <v>-4820.2941483696268</v>
      </c>
      <c r="BH30" s="179">
        <f t="shared" ref="BH30" ca="1" si="412">BG30+BH29</f>
        <v>-4952.0307517096762</v>
      </c>
      <c r="BI30" s="179">
        <f t="shared" ref="BI30" ca="1" si="413">BH30+BI29</f>
        <v>-5086.6447210831266</v>
      </c>
      <c r="BJ30" s="179">
        <f t="shared" ref="BJ30" ca="1" si="414">BI30+BJ29</f>
        <v>-5224.1748301503112</v>
      </c>
      <c r="BK30" s="179">
        <f t="shared" ref="BK30" ca="1" si="415">BJ30+BK29</f>
        <v>-5364.6602403081679</v>
      </c>
      <c r="BL30" s="179">
        <f t="shared" ref="BL30" ca="1" si="416">BK30+BL29</f>
        <v>-5508.1405045676029</v>
      </c>
      <c r="BM30" s="179">
        <f t="shared" ref="BM30" ca="1" si="417">BL30+BM29</f>
        <v>-5654.6555714696324</v>
      </c>
      <c r="BN30" s="179">
        <f t="shared" ref="BN30" ca="1" si="418">BM30+BN29</f>
        <v>-5804.2457890406822</v>
      </c>
      <c r="BO30" s="179">
        <f t="shared" ref="BO30" ca="1" si="419">BN30+BO29</f>
        <v>-5956.9519087874423</v>
      </c>
      <c r="BP30" s="179">
        <f t="shared" ref="BP30" ca="1" si="420">BO30+BP29</f>
        <v>-6112.81508973167</v>
      </c>
      <c r="BQ30" s="179">
        <f t="shared" ref="BQ30" ca="1" si="421">BP30+BQ29</f>
        <v>-6271.87690248534</v>
      </c>
      <c r="BR30" s="179">
        <f t="shared" ref="BR30" ca="1" si="422">BQ30+BR29</f>
        <v>-6434.1793333665473</v>
      </c>
      <c r="BS30" s="179">
        <f t="shared" ref="BS30" ca="1" si="423">BR30+BS29</f>
        <v>-6599.7647885565666</v>
      </c>
      <c r="BT30" s="179">
        <f t="shared" ref="BT30" ca="1" si="424">BS30+BT29</f>
        <v>-6768.6760982984861</v>
      </c>
      <c r="BU30" s="179">
        <f t="shared" ref="BU30" ca="1" si="425">BT30+BU29</f>
        <v>-6940.9565211378249</v>
      </c>
      <c r="BV30" s="179">
        <f t="shared" ref="BV30" ca="1" si="426">BU30+BV29</f>
        <v>-7116.6497482055565</v>
      </c>
      <c r="BW30" s="179">
        <f t="shared" ref="BW30" ca="1" si="427">BV30+BW29</f>
        <v>-7295.7999075439657</v>
      </c>
      <c r="BX30" s="179">
        <f t="shared" ref="BX30" ca="1" si="428">BW30+BX29</f>
        <v>-7478.4515684757589</v>
      </c>
      <c r="BY30" s="179">
        <f t="shared" ref="BY30" ca="1" si="429">BX30+BY29</f>
        <v>-7664.6497460168703</v>
      </c>
      <c r="BZ30" s="179">
        <f t="shared" ref="BZ30" ca="1" si="430">BY30+BZ29</f>
        <v>-7854.4399053333927</v>
      </c>
      <c r="CA30" s="179">
        <f t="shared" ref="CA30" ca="1" si="431">BZ30+CA29</f>
        <v>-8047.8679662430804</v>
      </c>
      <c r="CB30" s="179">
        <f t="shared" ref="CB30" ca="1" si="432">CA30+CB29</f>
        <v>-8244.9803077618653</v>
      </c>
      <c r="CC30" s="179">
        <f t="shared" ref="CC30" ca="1" si="433">CB30+CC29</f>
        <v>-8445.8237726958378</v>
      </c>
      <c r="CD30" s="179">
        <f t="shared" ref="CD30" ca="1" si="434">CC30+CD29</f>
        <v>-8650.4456722791492</v>
      </c>
      <c r="CE30" s="179">
        <f t="shared" ref="CE30" ca="1" si="435">CD30+CE29</f>
        <v>-8858.8937908582939</v>
      </c>
    </row>
    <row r="31" spans="2:83" ht="11.4" customHeight="1" x14ac:dyDescent="0.45">
      <c r="B31" s="464" t="s">
        <v>220</v>
      </c>
      <c r="C31" s="465"/>
      <c r="D31" s="180">
        <f>基本データ!J24/100</f>
        <v>0.03</v>
      </c>
      <c r="E31" s="181">
        <f>基本データ!H24/10000</f>
        <v>200</v>
      </c>
      <c r="F31" s="182">
        <f>(E31+F27-F19)*(1+$D31)</f>
        <v>255.44</v>
      </c>
      <c r="G31" s="182">
        <f t="shared" ref="G31:AQ31" si="436">(F31+G27-G19)*(1+$D31)</f>
        <v>312.54320000000001</v>
      </c>
      <c r="H31" s="182">
        <f t="shared" si="436"/>
        <v>371.35949600000004</v>
      </c>
      <c r="I31" s="182">
        <f t="shared" si="436"/>
        <v>431.94028088000005</v>
      </c>
      <c r="J31" s="182">
        <f t="shared" si="436"/>
        <v>494.33848930640005</v>
      </c>
      <c r="K31" s="182">
        <f t="shared" si="436"/>
        <v>558.60864398559215</v>
      </c>
      <c r="L31" s="182">
        <f t="shared" si="436"/>
        <v>624.80690330515995</v>
      </c>
      <c r="M31" s="182">
        <f t="shared" si="436"/>
        <v>692.99111040431478</v>
      </c>
      <c r="N31" s="182">
        <f t="shared" si="436"/>
        <v>763.22084371644428</v>
      </c>
      <c r="O31" s="182">
        <f t="shared" si="436"/>
        <v>835.5574690279376</v>
      </c>
      <c r="P31" s="182">
        <f t="shared" si="436"/>
        <v>910.06419309877572</v>
      </c>
      <c r="Q31" s="182">
        <f t="shared" si="436"/>
        <v>986.80611889173906</v>
      </c>
      <c r="R31" s="182">
        <f t="shared" si="436"/>
        <v>1065.8503024584913</v>
      </c>
      <c r="S31" s="182">
        <f t="shared" si="436"/>
        <v>1147.2658115322461</v>
      </c>
      <c r="T31" s="182">
        <f t="shared" si="436"/>
        <v>1231.1237858782135</v>
      </c>
      <c r="U31" s="182">
        <f>(T31+U27-U19)*(1+$D31)</f>
        <v>1317.4974994545601</v>
      </c>
      <c r="V31" s="182">
        <f t="shared" si="436"/>
        <v>1406.4624244381969</v>
      </c>
      <c r="W31" s="182">
        <f t="shared" si="436"/>
        <v>1498.0962971713427</v>
      </c>
      <c r="X31" s="182">
        <f t="shared" si="436"/>
        <v>1592.479186086483</v>
      </c>
      <c r="Y31" s="182">
        <f t="shared" si="436"/>
        <v>1689.6935616690776</v>
      </c>
      <c r="Z31" s="182">
        <f t="shared" si="436"/>
        <v>1789.8243685191499</v>
      </c>
      <c r="AA31" s="182">
        <f t="shared" si="436"/>
        <v>1892.9590995747244</v>
      </c>
      <c r="AB31" s="182">
        <f t="shared" si="436"/>
        <v>1999.1878725619663</v>
      </c>
      <c r="AC31" s="182">
        <f>(AB31+AC27-AC19)*(1+$D31)</f>
        <v>2059.1635087388254</v>
      </c>
      <c r="AD31" s="182">
        <f t="shared" si="436"/>
        <v>2120.9384140009902</v>
      </c>
      <c r="AE31" s="182">
        <f t="shared" si="436"/>
        <v>2184.5665664210201</v>
      </c>
      <c r="AF31" s="182">
        <f t="shared" si="436"/>
        <v>2250.1035634136506</v>
      </c>
      <c r="AG31" s="182">
        <f t="shared" si="436"/>
        <v>2317.60667031606</v>
      </c>
      <c r="AH31" s="182">
        <f t="shared" si="436"/>
        <v>2387.134870425542</v>
      </c>
      <c r="AI31" s="182">
        <f t="shared" si="436"/>
        <v>2458.7489165383081</v>
      </c>
      <c r="AJ31" s="182">
        <f t="shared" si="436"/>
        <v>2532.5113840344575</v>
      </c>
      <c r="AK31" s="182">
        <f t="shared" si="436"/>
        <v>2608.4867255554914</v>
      </c>
      <c r="AL31" s="182">
        <f t="shared" si="436"/>
        <v>2686.7413273221564</v>
      </c>
      <c r="AM31" s="182">
        <f t="shared" si="436"/>
        <v>2767.343567141821</v>
      </c>
      <c r="AN31" s="182">
        <f t="shared" si="436"/>
        <v>2850.3638741560758</v>
      </c>
      <c r="AO31" s="182">
        <f t="shared" si="436"/>
        <v>2935.874790380758</v>
      </c>
      <c r="AP31" s="182">
        <f t="shared" si="436"/>
        <v>3023.9510340921806</v>
      </c>
      <c r="AQ31" s="182">
        <f t="shared" si="436"/>
        <v>3114.6695651149462</v>
      </c>
      <c r="AR31" s="182">
        <f>(AQ31+AR27-AR19)*(1+$D31)</f>
        <v>3208.1096520683946</v>
      </c>
      <c r="AS31" s="182">
        <f>(AR31+AS27-AS19)*(1+$D31)</f>
        <v>3304.3529416304464</v>
      </c>
      <c r="AT31" s="182">
        <f t="shared" ref="AT31:BB31" si="437">(AS31+AT27-AT19)*(1+$D31)</f>
        <v>3403.48352987936</v>
      </c>
      <c r="AU31" s="182">
        <f t="shared" si="437"/>
        <v>3505.588035775741</v>
      </c>
      <c r="AV31" s="182">
        <f t="shared" si="437"/>
        <v>3610.7556768490135</v>
      </c>
      <c r="AW31" s="182">
        <f t="shared" si="437"/>
        <v>3719.0783471544842</v>
      </c>
      <c r="AX31" s="182">
        <f t="shared" si="437"/>
        <v>3830.6506975691186</v>
      </c>
      <c r="AY31" s="182">
        <f t="shared" si="437"/>
        <v>3945.5702184961924</v>
      </c>
      <c r="AZ31" s="182">
        <f t="shared" si="437"/>
        <v>4063.9373250510785</v>
      </c>
      <c r="BA31" s="182">
        <f t="shared" si="437"/>
        <v>4185.8554448026107</v>
      </c>
      <c r="BB31" s="182">
        <f t="shared" si="437"/>
        <v>4311.4311081466894</v>
      </c>
      <c r="BC31" s="182">
        <f t="shared" ref="BC31" si="438">(BB31+BC27-BC19)*(1+$D31)</f>
        <v>4439.7440413910899</v>
      </c>
      <c r="BD31" s="182">
        <f t="shared" ref="BD31" si="439">(BC31+BD27-BD19)*(1+$D31)</f>
        <v>4570.8763626328227</v>
      </c>
      <c r="BE31" s="182">
        <f t="shared" ref="BE31" si="440">(BD31+BE27-BE19)*(1+$D31)</f>
        <v>4704.9126535118075</v>
      </c>
      <c r="BF31" s="182">
        <f t="shared" ref="BF31" si="441">(BE31+BF27-BF19)*(1+$D31)</f>
        <v>4841.9400331171619</v>
      </c>
      <c r="BG31" s="182">
        <f t="shared" ref="BG31" si="442">(BF31+BG27-BG19)*(1+$D31)</f>
        <v>4982.0482341106772</v>
      </c>
      <c r="BH31" s="182">
        <f t="shared" ref="BH31" si="443">(BG31+BH27-BH19)*(1+$D31)</f>
        <v>5125.3296811339978</v>
      </c>
      <c r="BI31" s="182">
        <f t="shared" ref="BI31" si="444">(BH31+BI27-BI19)*(1+$D31)</f>
        <v>5271.879571568018</v>
      </c>
      <c r="BJ31" s="182">
        <f t="shared" ref="BJ31" si="445">(BI31+BJ27-BJ19)*(1+$D31)</f>
        <v>5421.795958715059</v>
      </c>
      <c r="BK31" s="182">
        <f t="shared" ref="BK31" si="446">(BJ31+BK27-BK19)*(1+$D31)</f>
        <v>5575.1798374765112</v>
      </c>
      <c r="BL31" s="182">
        <f t="shared" ref="BL31" si="447">(BK31+BL27-BL19)*(1+$D31)</f>
        <v>5732.1352326008064</v>
      </c>
      <c r="BM31" s="182">
        <f t="shared" ref="BM31" si="448">(BL31+BM27-BM19)*(1+$D31)</f>
        <v>5892.7692895788305</v>
      </c>
      <c r="BN31" s="182">
        <f t="shared" ref="BN31" si="449">(BM31+BN27-BN19)*(1+$D31)</f>
        <v>6057.1923682661954</v>
      </c>
      <c r="BO31" s="182">
        <f t="shared" ref="BO31" si="450">(BN31+BO27-BO19)*(1+$D31)</f>
        <v>6225.5181393141811</v>
      </c>
      <c r="BP31" s="182">
        <f t="shared" ref="BP31" si="451">(BO31+BP27-BP19)*(1+$D31)</f>
        <v>6397.8636834936069</v>
      </c>
      <c r="BQ31" s="182">
        <f t="shared" ref="BQ31" si="452">(BP31+BQ27-BQ19)*(1+$D31)</f>
        <v>6574.349593998415</v>
      </c>
      <c r="BR31" s="182">
        <f t="shared" ref="BR31" si="453">(BQ31+BR27-BR19)*(1+$D31)</f>
        <v>6755.1000818183675</v>
      </c>
      <c r="BS31" s="182">
        <f t="shared" ref="BS31" si="454">(BR31+BS27-BS19)*(1+$D31)</f>
        <v>6940.2430842729191</v>
      </c>
      <c r="BT31" s="182">
        <f t="shared" ref="BT31" si="455">(BS31+BT27-BT19)*(1+$D31)</f>
        <v>7129.9103768011064</v>
      </c>
      <c r="BU31" s="182">
        <f t="shared" ref="BU31" si="456">(BT31+BU27-BU19)*(1+$D31)</f>
        <v>7324.2376881051396</v>
      </c>
      <c r="BV31" s="182">
        <f t="shared" ref="BV31" si="457">(BU31+BV27-BV19)*(1+$D31)</f>
        <v>7523.3648187482941</v>
      </c>
      <c r="BW31" s="182">
        <f t="shared" ref="BW31" si="458">(BV31+BW27-BW19)*(1+$D31)</f>
        <v>7727.4357633107429</v>
      </c>
      <c r="BX31" s="182">
        <f t="shared" ref="BX31" si="459">(BW31+BX27-BX19)*(1+$D31)</f>
        <v>7936.5988362100652</v>
      </c>
      <c r="BY31" s="182">
        <f t="shared" ref="BY31" si="460">(BX31+BY27-BY19)*(1+$D31)</f>
        <v>8151.0068012963675</v>
      </c>
      <c r="BZ31" s="182">
        <f t="shared" ref="BZ31" si="461">(BY31+BZ27-BZ19)*(1+$D31)</f>
        <v>8370.8170053352587</v>
      </c>
      <c r="CA31" s="182">
        <f t="shared" ref="CA31" si="462">(BZ31+CA27-CA19)*(1+$D31)</f>
        <v>8596.1915154953167</v>
      </c>
      <c r="CB31" s="182">
        <f t="shared" ref="CB31" si="463">(CA31+CB27-CB19)*(1+$D31)</f>
        <v>8827.2972609601766</v>
      </c>
      <c r="CC31" s="182">
        <f t="shared" ref="CC31" si="464">(CB31+CC27-CC19)*(1+$D31)</f>
        <v>9064.3061787889819</v>
      </c>
      <c r="CD31" s="182">
        <f t="shared" ref="CD31" si="465">(CC31+CD27-CD19)*(1+$D31)</f>
        <v>9307.3953641526514</v>
      </c>
      <c r="CE31" s="182">
        <f t="shared" ref="CE31" si="466">(CD31+CE27-CE19)*(1+$D31)</f>
        <v>9556.7472250772316</v>
      </c>
    </row>
    <row r="32" spans="2:83" ht="11.4" customHeight="1" x14ac:dyDescent="0.45">
      <c r="B32" s="462" t="s">
        <v>106</v>
      </c>
      <c r="C32" s="463"/>
      <c r="D32" s="169"/>
      <c r="E32" s="170"/>
      <c r="F32" s="171">
        <f ca="1">F30+F31</f>
        <v>959.6880000000001</v>
      </c>
      <c r="G32" s="172">
        <f t="shared" ref="G32:W32" ca="1" si="467">G30+G31</f>
        <v>1212.0992000000001</v>
      </c>
      <c r="H32" s="172">
        <f t="shared" ca="1" si="467"/>
        <v>1461.0718959999999</v>
      </c>
      <c r="I32" s="172">
        <f t="shared" ca="1" si="467"/>
        <v>1702.7653648800001</v>
      </c>
      <c r="J32" s="172">
        <f t="shared" ca="1" si="467"/>
        <v>1927.5399041464</v>
      </c>
      <c r="K32" s="172">
        <f t="shared" ca="1" si="467"/>
        <v>2145.0468729739923</v>
      </c>
      <c r="L32" s="172">
        <f t="shared" ca="1" si="467"/>
        <v>2345.6387345834437</v>
      </c>
      <c r="M32" s="172">
        <f t="shared" ca="1" si="467"/>
        <v>2538.9690999953814</v>
      </c>
      <c r="N32" s="172">
        <f t="shared" ca="1" si="467"/>
        <v>2499.9807732034214</v>
      </c>
      <c r="O32" s="172">
        <f t="shared" ca="1" si="467"/>
        <v>2453.7417978097847</v>
      </c>
      <c r="P32" s="172">
        <f t="shared" ca="1" si="467"/>
        <v>2000.2495051684414</v>
      </c>
      <c r="Q32" s="172">
        <f t="shared" ca="1" si="467"/>
        <v>1539.2925640821013</v>
      </c>
      <c r="R32" s="172">
        <f t="shared" ca="1" si="467"/>
        <v>1070.6910321007572</v>
      </c>
      <c r="S32" s="172">
        <f t="shared" ca="1" si="467"/>
        <v>706.86039894892644</v>
      </c>
      <c r="T32" s="172">
        <f t="shared" ca="1" si="467"/>
        <v>478.77503764705273</v>
      </c>
      <c r="U32" s="172">
        <f t="shared" ca="1" si="467"/>
        <v>349.10078221907975</v>
      </c>
      <c r="V32" s="172">
        <f t="shared" ca="1" si="467"/>
        <v>217.8720585083538</v>
      </c>
      <c r="W32" s="172">
        <f t="shared" ca="1" si="467"/>
        <v>180.65143500149975</v>
      </c>
      <c r="X32" s="173">
        <f ca="1">X30+X31</f>
        <v>142.90608271424003</v>
      </c>
      <c r="Y32" s="173">
        <f ca="1">Y30+Y31</f>
        <v>104.68573468241061</v>
      </c>
      <c r="Z32" s="173">
        <f t="shared" ref="Z32:AF32" ca="1" si="468">Z30+Z31</f>
        <v>66.042270681914715</v>
      </c>
      <c r="AA32" s="173">
        <f t="shared" ca="1" si="468"/>
        <v>27.029788178415401</v>
      </c>
      <c r="AB32" s="173">
        <f t="shared" ca="1" si="468"/>
        <v>-12.295324529007303</v>
      </c>
      <c r="AC32" s="173">
        <f t="shared" ca="1" si="468"/>
        <v>-53.314312903759401</v>
      </c>
      <c r="AD32" s="173">
        <f t="shared" ca="1" si="468"/>
        <v>-96.009178438721847</v>
      </c>
      <c r="AE32" s="173">
        <f t="shared" ca="1" si="468"/>
        <v>-140.3606945237907</v>
      </c>
      <c r="AF32" s="173">
        <f t="shared" ca="1" si="468"/>
        <v>-186.34836272130997</v>
      </c>
      <c r="AG32" s="173">
        <f t="shared" ref="AG32" ca="1" si="469">AG30+AG31</f>
        <v>-168.7126369366033</v>
      </c>
      <c r="AH32" s="173">
        <f t="shared" ref="AH32" ca="1" si="470">AH30+AH31</f>
        <v>-152.01569175600116</v>
      </c>
      <c r="AI32" s="173">
        <f t="shared" ref="AI32" ca="1" si="471">AI30+AI31</f>
        <v>-136.22641312140377</v>
      </c>
      <c r="AJ32" s="173">
        <f t="shared" ref="AJ32" ca="1" si="472">AJ30+AJ31</f>
        <v>-121.312160778205</v>
      </c>
      <c r="AK32" s="173">
        <f t="shared" ref="AK32" ca="1" si="473">AK30+AK31</f>
        <v>-103.758716561651</v>
      </c>
      <c r="AL32" s="173">
        <f t="shared" ref="AL32" ca="1" si="474">AL30+AL31</f>
        <v>-87.010231072510578</v>
      </c>
      <c r="AM32" s="173">
        <f t="shared" ref="AM32" ca="1" si="475">AM30+AM31</f>
        <v>-71.029168693145948</v>
      </c>
      <c r="AN32" s="173">
        <f t="shared" ref="AN32" ca="1" si="476">AN30+AN31</f>
        <v>-55.776250893594352</v>
      </c>
      <c r="AO32" s="173">
        <f t="shared" ref="AO32" ca="1" si="477">AO30+AO31</f>
        <v>-41.210397775762431</v>
      </c>
      <c r="AP32" s="173">
        <f t="shared" ref="AP32" ca="1" si="478">AP30+AP31</f>
        <v>-27.28866780225826</v>
      </c>
      <c r="AQ32" s="173">
        <f t="shared" ref="AQ32" ca="1" si="479">AQ30+AQ31</f>
        <v>-13.966195654790681</v>
      </c>
      <c r="AR32" s="173">
        <f t="shared" ref="AR32" ca="1" si="480">AR30+AR31</f>
        <v>-1.19612816539302</v>
      </c>
      <c r="AS32" s="173">
        <f t="shared" ref="AS32" ca="1" si="481">AS30+AS31</f>
        <v>11.070441737967485</v>
      </c>
      <c r="AT32" s="173">
        <f t="shared" ref="AT32" ca="1" si="482">AT30+AT31</f>
        <v>22.884543131603095</v>
      </c>
      <c r="AU32" s="173">
        <f t="shared" ref="AU32" ca="1" si="483">AU30+AU31</f>
        <v>34.29939730415299</v>
      </c>
      <c r="AV32" s="173">
        <f t="shared" ref="AV32" ca="1" si="484">AV30+AV31</f>
        <v>45.370490136356239</v>
      </c>
      <c r="AW32" s="173">
        <f t="shared" ref="AW32" ca="1" si="485">AW30+AW31</f>
        <v>56.155646718346816</v>
      </c>
      <c r="AX32" s="173">
        <f t="shared" ref="AX32" ca="1" si="486">AX30+AX31</f>
        <v>66.715108272266662</v>
      </c>
      <c r="AY32" s="173">
        <f t="shared" ref="AY32" ca="1" si="487">AY30+AY31</f>
        <v>77.1116114500187</v>
      </c>
      <c r="AZ32" s="173">
        <f t="shared" ref="AZ32" ca="1" si="488">AZ30+AZ31</f>
        <v>87.410470078089475</v>
      </c>
      <c r="BA32" s="173">
        <f t="shared" ref="BA32" ca="1" si="489">BA30+BA31</f>
        <v>97.679659423538396</v>
      </c>
      <c r="BB32" s="173">
        <f t="shared" ref="BB32:BR32" ca="1" si="490">BB30+BB31</f>
        <v>107.98990305747338</v>
      </c>
      <c r="BC32" s="173">
        <f t="shared" ca="1" si="490"/>
        <v>118.38476239462852</v>
      </c>
      <c r="BD32" s="173">
        <f t="shared" ca="1" si="490"/>
        <v>128.90982899004302</v>
      </c>
      <c r="BE32" s="173">
        <f t="shared" ca="1" si="490"/>
        <v>139.6127926762465</v>
      </c>
      <c r="BF32" s="173">
        <f t="shared" ca="1" si="490"/>
        <v>150.54351181689162</v>
      </c>
      <c r="BG32" s="173">
        <f t="shared" ca="1" si="490"/>
        <v>161.7540857410504</v>
      </c>
      <c r="BH32" s="173">
        <f t="shared" ca="1" si="490"/>
        <v>173.29892942432161</v>
      </c>
      <c r="BI32" s="173">
        <f t="shared" ca="1" si="490"/>
        <v>185.23485048489147</v>
      </c>
      <c r="BJ32" s="173">
        <f t="shared" ca="1" si="490"/>
        <v>197.62112856474778</v>
      </c>
      <c r="BK32" s="173">
        <f t="shared" ca="1" si="490"/>
        <v>210.51959716834335</v>
      </c>
      <c r="BL32" s="173">
        <f t="shared" ca="1" si="490"/>
        <v>223.9947280332035</v>
      </c>
      <c r="BM32" s="173">
        <f t="shared" ca="1" si="490"/>
        <v>238.11371810919809</v>
      </c>
      <c r="BN32" s="173">
        <f t="shared" ca="1" si="490"/>
        <v>252.94657922551323</v>
      </c>
      <c r="BO32" s="173">
        <f t="shared" ca="1" si="490"/>
        <v>268.56623052673876</v>
      </c>
      <c r="BP32" s="173">
        <f t="shared" ca="1" si="490"/>
        <v>285.0485937619369</v>
      </c>
      <c r="BQ32" s="173">
        <f t="shared" ca="1" si="490"/>
        <v>302.47269151307501</v>
      </c>
      <c r="BR32" s="173">
        <f t="shared" ca="1" si="490"/>
        <v>320.92074845182015</v>
      </c>
      <c r="BS32" s="173">
        <f t="shared" ref="BS32:CE32" ca="1" si="491">BS30+BS31</f>
        <v>340.47829571635248</v>
      </c>
      <c r="BT32" s="173">
        <f t="shared" ca="1" si="491"/>
        <v>361.23427850262033</v>
      </c>
      <c r="BU32" s="173">
        <f t="shared" ca="1" si="491"/>
        <v>383.28116696731468</v>
      </c>
      <c r="BV32" s="173">
        <f t="shared" ca="1" si="491"/>
        <v>406.71507054273752</v>
      </c>
      <c r="BW32" s="173">
        <f t="shared" ca="1" si="491"/>
        <v>431.63585576677724</v>
      </c>
      <c r="BX32" s="173">
        <f t="shared" ca="1" si="491"/>
        <v>458.1472677343063</v>
      </c>
      <c r="BY32" s="173">
        <f t="shared" ca="1" si="491"/>
        <v>486.35705527949722</v>
      </c>
      <c r="BZ32" s="173">
        <f t="shared" ca="1" si="491"/>
        <v>516.37710000186598</v>
      </c>
      <c r="CA32" s="173">
        <f t="shared" ca="1" si="491"/>
        <v>548.32354925223626</v>
      </c>
      <c r="CB32" s="173">
        <f t="shared" ca="1" si="491"/>
        <v>582.31695319831124</v>
      </c>
      <c r="CC32" s="173">
        <f t="shared" ca="1" si="491"/>
        <v>618.48240609314416</v>
      </c>
      <c r="CD32" s="173">
        <f t="shared" ca="1" si="491"/>
        <v>656.94969187350216</v>
      </c>
      <c r="CE32" s="173">
        <f t="shared" ca="1" si="491"/>
        <v>697.85343421893776</v>
      </c>
    </row>
    <row r="33" spans="2:54" ht="13.2" customHeight="1" x14ac:dyDescent="0.45">
      <c r="B33" s="150"/>
      <c r="C33" s="150"/>
      <c r="D33" s="150"/>
      <c r="E33" s="151"/>
      <c r="F33" s="151"/>
      <c r="G33" s="151"/>
      <c r="H33" s="151"/>
      <c r="I33" s="151"/>
      <c r="J33" s="151"/>
      <c r="K33" s="151"/>
      <c r="L33" s="151"/>
      <c r="M33" s="151"/>
      <c r="N33" s="151"/>
      <c r="O33" s="151"/>
      <c r="P33" s="151"/>
      <c r="Q33" s="151"/>
      <c r="R33" s="151"/>
      <c r="S33" s="151"/>
      <c r="T33" s="151"/>
      <c r="U33" s="152"/>
      <c r="V33" s="152"/>
      <c r="W33" s="15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2:54" ht="11.4" customHeight="1" x14ac:dyDescent="0.45">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2:54" ht="15.6" customHeight="1" x14ac:dyDescent="0.45">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2:54" x14ac:dyDescent="0.45">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2:54" x14ac:dyDescent="0.45">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2:54" x14ac:dyDescent="0.45">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2:54" x14ac:dyDescent="0.45">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2:54" x14ac:dyDescent="0.4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2:54" x14ac:dyDescent="0.45">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2:54" x14ac:dyDescent="0.45">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2:54" x14ac:dyDescent="0.45">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4" x14ac:dyDescent="0.45">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2:54" x14ac:dyDescent="0.45">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2:54" x14ac:dyDescent="0.45">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2:54" x14ac:dyDescent="0.45">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2:54" x14ac:dyDescent="0.4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5:54" x14ac:dyDescent="0.45">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5:54" x14ac:dyDescent="0.45">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5:54" x14ac:dyDescent="0.45">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5:54" x14ac:dyDescent="0.4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5:54" x14ac:dyDescent="0.4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row>
    <row r="54" spans="5:54" x14ac:dyDescent="0.4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row>
    <row r="55" spans="5:54" x14ac:dyDescent="0.4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row>
    <row r="56" spans="5:54" x14ac:dyDescent="0.4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row>
    <row r="57" spans="5:54" x14ac:dyDescent="0.4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row>
    <row r="58" spans="5:54" x14ac:dyDescent="0.4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row>
    <row r="59" spans="5:54" x14ac:dyDescent="0.4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row>
    <row r="60" spans="5:54" x14ac:dyDescent="0.4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row>
    <row r="61" spans="5:54" x14ac:dyDescent="0.4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row>
    <row r="62" spans="5:54" x14ac:dyDescent="0.4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row>
    <row r="63" spans="5:54" x14ac:dyDescent="0.4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row>
    <row r="64" spans="5:54" x14ac:dyDescent="0.4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row>
    <row r="65" spans="6:54" x14ac:dyDescent="0.4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row>
    <row r="66" spans="6:54" x14ac:dyDescent="0.4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row>
    <row r="67" spans="6:54" x14ac:dyDescent="0.4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row>
    <row r="68" spans="6:54" x14ac:dyDescent="0.4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row>
  </sheetData>
  <mergeCells count="13">
    <mergeCell ref="B32:C32"/>
    <mergeCell ref="B30:C30"/>
    <mergeCell ref="B2:C2"/>
    <mergeCell ref="B11:B21"/>
    <mergeCell ref="B22:B28"/>
    <mergeCell ref="B29:C29"/>
    <mergeCell ref="B31:C31"/>
    <mergeCell ref="B3:B10"/>
    <mergeCell ref="G1:H1"/>
    <mergeCell ref="E11:E14"/>
    <mergeCell ref="E15:E18"/>
    <mergeCell ref="D1:E1"/>
    <mergeCell ref="B1:C1"/>
  </mergeCells>
  <phoneticPr fontId="1"/>
  <conditionalFormatting sqref="F3:CE3">
    <cfRule type="cellIs" dxfId="29" priority="21" operator="equal">
      <formula>100</formula>
    </cfRule>
  </conditionalFormatting>
  <conditionalFormatting sqref="F3:CE4">
    <cfRule type="cellIs" dxfId="28" priority="22" operator="equal">
      <formula>60</formula>
    </cfRule>
    <cfRule type="cellIs" dxfId="27" priority="23" operator="equal">
      <formula>50</formula>
    </cfRule>
    <cfRule type="cellIs" dxfId="26" priority="24" operator="equal">
      <formula>65</formula>
    </cfRule>
    <cfRule type="cellIs" dxfId="25" priority="25" operator="equal">
      <formula>70</formula>
    </cfRule>
  </conditionalFormatting>
  <conditionalFormatting sqref="F5:CE6">
    <cfRule type="cellIs" dxfId="24" priority="17" operator="between">
      <formula>19</formula>
      <formula>22</formula>
    </cfRule>
    <cfRule type="cellIs" dxfId="23" priority="18" operator="between">
      <formula>16</formula>
      <formula>18</formula>
    </cfRule>
  </conditionalFormatting>
  <conditionalFormatting sqref="F5:CE8">
    <cfRule type="cellIs" dxfId="22" priority="2" operator="between">
      <formula>7</formula>
      <formula>12</formula>
    </cfRule>
    <cfRule type="cellIs" dxfId="21" priority="3" operator="between">
      <formula>13</formula>
      <formula>15</formula>
    </cfRule>
  </conditionalFormatting>
  <conditionalFormatting sqref="F7:CE7">
    <cfRule type="cellIs" dxfId="20" priority="15" operator="between">
      <formula>16</formula>
      <formula>18</formula>
    </cfRule>
    <cfRule type="cellIs" dxfId="19" priority="16" operator="between">
      <formula>19</formula>
      <formula>22</formula>
    </cfRule>
  </conditionalFormatting>
  <conditionalFormatting sqref="G5:CE7 F8:CE8">
    <cfRule type="cellIs" dxfId="18" priority="8" operator="between">
      <formula>19</formula>
      <formula>22</formula>
    </cfRule>
    <cfRule type="cellIs" dxfId="17" priority="14" operator="between">
      <formula>16</formula>
      <formula>18</formula>
    </cfRule>
  </conditionalFormatting>
  <conditionalFormatting sqref="J7">
    <cfRule type="cellIs" dxfId="16" priority="13" operator="between">
      <formula>19</formula>
      <formula>22</formula>
    </cfRule>
  </conditionalFormatting>
  <conditionalFormatting sqref="W3:CE3">
    <cfRule type="cellIs" dxfId="15" priority="30" operator="equal">
      <formula>65</formula>
    </cfRule>
  </conditionalFormatting>
  <pageMargins left="0.51181102362204722" right="0.51181102362204722" top="0.74803149606299213" bottom="0.55118110236220474" header="0.31496062992125984" footer="0.31496062992125984"/>
  <pageSetup paperSize="9"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B01B-F022-4E56-AEE0-906A8387020C}">
  <sheetPr>
    <tabColor theme="5" tint="0.39997558519241921"/>
  </sheetPr>
  <dimension ref="C1:CD197"/>
  <sheetViews>
    <sheetView zoomScaleNormal="100" workbookViewId="0">
      <selection activeCell="L10" sqref="L10"/>
    </sheetView>
  </sheetViews>
  <sheetFormatPr defaultRowHeight="18" x14ac:dyDescent="0.45"/>
  <cols>
    <col min="1" max="2" width="0.796875" customWidth="1"/>
    <col min="3" max="3" width="5.796875" customWidth="1"/>
    <col min="4" max="4" width="4.19921875" customWidth="1"/>
    <col min="5" max="5" width="13.69921875" customWidth="1"/>
    <col min="6" max="58" width="4.19921875" customWidth="1"/>
    <col min="59" max="81" width="4.5" customWidth="1"/>
  </cols>
  <sheetData>
    <row r="1" spans="3:82" ht="21.6" x14ac:dyDescent="0.45">
      <c r="C1" s="496" t="s">
        <v>153</v>
      </c>
      <c r="D1" s="496"/>
      <c r="E1" s="496"/>
      <c r="F1" s="496"/>
      <c r="G1" s="496"/>
      <c r="H1" s="496"/>
      <c r="I1" s="496"/>
      <c r="J1" s="134"/>
      <c r="K1" s="134"/>
      <c r="L1" s="475">
        <f ca="1">NOW()</f>
        <v>46069.662858564814</v>
      </c>
      <c r="M1" s="475"/>
      <c r="N1" s="475"/>
      <c r="O1" s="134"/>
      <c r="P1" s="476"/>
      <c r="Q1" s="476"/>
      <c r="R1" s="476"/>
    </row>
    <row r="2" spans="3:82" ht="9.6" customHeight="1" x14ac:dyDescent="0.45"/>
    <row r="3" spans="3:82" x14ac:dyDescent="0.45">
      <c r="C3" s="40"/>
      <c r="D3" s="41"/>
      <c r="E3" s="127" t="s">
        <v>129</v>
      </c>
      <c r="F3" s="135">
        <f ca="1">YEAR(NOW())</f>
        <v>2026</v>
      </c>
      <c r="G3" s="48">
        <f ca="1">F3+1</f>
        <v>2027</v>
      </c>
      <c r="H3" s="48">
        <f t="shared" ref="H3:AH3" ca="1" si="0">G3+1</f>
        <v>2028</v>
      </c>
      <c r="I3" s="48">
        <f t="shared" ca="1" si="0"/>
        <v>2029</v>
      </c>
      <c r="J3" s="48">
        <f t="shared" ca="1" si="0"/>
        <v>2030</v>
      </c>
      <c r="K3" s="48">
        <f t="shared" ca="1" si="0"/>
        <v>2031</v>
      </c>
      <c r="L3" s="48">
        <f t="shared" ca="1" si="0"/>
        <v>2032</v>
      </c>
      <c r="M3" s="48">
        <f t="shared" ca="1" si="0"/>
        <v>2033</v>
      </c>
      <c r="N3" s="48">
        <f t="shared" ca="1" si="0"/>
        <v>2034</v>
      </c>
      <c r="O3" s="48">
        <f t="shared" ca="1" si="0"/>
        <v>2035</v>
      </c>
      <c r="P3" s="48">
        <f t="shared" ca="1" si="0"/>
        <v>2036</v>
      </c>
      <c r="Q3" s="48">
        <f t="shared" ca="1" si="0"/>
        <v>2037</v>
      </c>
      <c r="R3" s="48">
        <f t="shared" ca="1" si="0"/>
        <v>2038</v>
      </c>
      <c r="S3" s="48">
        <f t="shared" ca="1" si="0"/>
        <v>2039</v>
      </c>
      <c r="T3" s="48">
        <f t="shared" ca="1" si="0"/>
        <v>2040</v>
      </c>
      <c r="U3" s="48">
        <f t="shared" ca="1" si="0"/>
        <v>2041</v>
      </c>
      <c r="V3" s="48">
        <f t="shared" ca="1" si="0"/>
        <v>2042</v>
      </c>
      <c r="W3" s="48">
        <f t="shared" ca="1" si="0"/>
        <v>2043</v>
      </c>
      <c r="X3" s="48">
        <f t="shared" ca="1" si="0"/>
        <v>2044</v>
      </c>
      <c r="Y3" s="48">
        <f t="shared" ca="1" si="0"/>
        <v>2045</v>
      </c>
      <c r="Z3" s="48">
        <f t="shared" ca="1" si="0"/>
        <v>2046</v>
      </c>
      <c r="AA3" s="48">
        <f t="shared" ca="1" si="0"/>
        <v>2047</v>
      </c>
      <c r="AB3" s="48">
        <f t="shared" ca="1" si="0"/>
        <v>2048</v>
      </c>
      <c r="AC3" s="48">
        <f t="shared" ca="1" si="0"/>
        <v>2049</v>
      </c>
      <c r="AD3" s="48">
        <f t="shared" ca="1" si="0"/>
        <v>2050</v>
      </c>
      <c r="AE3" s="48">
        <f t="shared" ca="1" si="0"/>
        <v>2051</v>
      </c>
      <c r="AF3" s="48">
        <f t="shared" ca="1" si="0"/>
        <v>2052</v>
      </c>
      <c r="AG3" s="48">
        <f t="shared" ca="1" si="0"/>
        <v>2053</v>
      </c>
      <c r="AH3" s="48">
        <f t="shared" ca="1" si="0"/>
        <v>2054</v>
      </c>
      <c r="AI3" s="48">
        <f t="shared" ref="AI3:BC3" ca="1" si="1">AH3+1</f>
        <v>2055</v>
      </c>
      <c r="AJ3" s="48">
        <f t="shared" ca="1" si="1"/>
        <v>2056</v>
      </c>
      <c r="AK3" s="48">
        <f t="shared" ca="1" si="1"/>
        <v>2057</v>
      </c>
      <c r="AL3" s="48">
        <f t="shared" ca="1" si="1"/>
        <v>2058</v>
      </c>
      <c r="AM3" s="48">
        <f t="shared" ca="1" si="1"/>
        <v>2059</v>
      </c>
      <c r="AN3" s="48">
        <f t="shared" ca="1" si="1"/>
        <v>2060</v>
      </c>
      <c r="AO3" s="48">
        <f t="shared" ca="1" si="1"/>
        <v>2061</v>
      </c>
      <c r="AP3" s="48">
        <f t="shared" ca="1" si="1"/>
        <v>2062</v>
      </c>
      <c r="AQ3" s="48">
        <f t="shared" ca="1" si="1"/>
        <v>2063</v>
      </c>
      <c r="AR3" s="48">
        <f t="shared" ca="1" si="1"/>
        <v>2064</v>
      </c>
      <c r="AS3" s="48">
        <f t="shared" ca="1" si="1"/>
        <v>2065</v>
      </c>
      <c r="AT3" s="48">
        <f t="shared" ca="1" si="1"/>
        <v>2066</v>
      </c>
      <c r="AU3" s="48">
        <f t="shared" ca="1" si="1"/>
        <v>2067</v>
      </c>
      <c r="AV3" s="48">
        <f t="shared" ca="1" si="1"/>
        <v>2068</v>
      </c>
      <c r="AW3" s="48">
        <f t="shared" ca="1" si="1"/>
        <v>2069</v>
      </c>
      <c r="AX3" s="48">
        <f t="shared" ca="1" si="1"/>
        <v>2070</v>
      </c>
      <c r="AY3" s="48">
        <f t="shared" ca="1" si="1"/>
        <v>2071</v>
      </c>
      <c r="AZ3" s="48">
        <f t="shared" ca="1" si="1"/>
        <v>2072</v>
      </c>
      <c r="BA3" s="48">
        <f t="shared" ca="1" si="1"/>
        <v>2073</v>
      </c>
      <c r="BB3" s="48">
        <f t="shared" ca="1" si="1"/>
        <v>2074</v>
      </c>
      <c r="BC3" s="48">
        <f t="shared" ca="1" si="1"/>
        <v>2075</v>
      </c>
      <c r="BD3" s="48">
        <f t="shared" ref="BD3:BF3" ca="1" si="2">BC3+1</f>
        <v>2076</v>
      </c>
      <c r="BE3" s="48">
        <f t="shared" ca="1" si="2"/>
        <v>2077</v>
      </c>
      <c r="BF3" s="197">
        <f t="shared" ca="1" si="2"/>
        <v>2078</v>
      </c>
      <c r="BG3" s="197">
        <f t="shared" ref="BG3:BG4" ca="1" si="3">BF3+1</f>
        <v>2079</v>
      </c>
      <c r="BH3" s="197">
        <f t="shared" ref="BH3:BH4" ca="1" si="4">BG3+1</f>
        <v>2080</v>
      </c>
      <c r="BI3" s="197">
        <f t="shared" ref="BI3:BI4" ca="1" si="5">BH3+1</f>
        <v>2081</v>
      </c>
      <c r="BJ3" s="197">
        <f t="shared" ref="BJ3:BJ4" ca="1" si="6">BI3+1</f>
        <v>2082</v>
      </c>
      <c r="BK3" s="197">
        <f t="shared" ref="BK3:BK4" ca="1" si="7">BJ3+1</f>
        <v>2083</v>
      </c>
      <c r="BL3" s="197">
        <f t="shared" ref="BL3:BL4" ca="1" si="8">BK3+1</f>
        <v>2084</v>
      </c>
      <c r="BM3" s="197">
        <f t="shared" ref="BM3:BM4" ca="1" si="9">BL3+1</f>
        <v>2085</v>
      </c>
      <c r="BN3" s="197">
        <f t="shared" ref="BN3:BN4" ca="1" si="10">BM3+1</f>
        <v>2086</v>
      </c>
      <c r="BO3" s="197">
        <f t="shared" ref="BO3:BO4" ca="1" si="11">BN3+1</f>
        <v>2087</v>
      </c>
      <c r="BP3" s="197">
        <f t="shared" ref="BP3:BP4" ca="1" si="12">BO3+1</f>
        <v>2088</v>
      </c>
      <c r="BQ3" s="197">
        <f t="shared" ref="BQ3:BQ4" ca="1" si="13">BP3+1</f>
        <v>2089</v>
      </c>
      <c r="BR3" s="197">
        <f t="shared" ref="BR3:BR4" ca="1" si="14">BQ3+1</f>
        <v>2090</v>
      </c>
      <c r="BS3" s="197">
        <f t="shared" ref="BS3:BS4" ca="1" si="15">BR3+1</f>
        <v>2091</v>
      </c>
      <c r="BT3" s="197">
        <f t="shared" ref="BT3:BT4" ca="1" si="16">BS3+1</f>
        <v>2092</v>
      </c>
      <c r="BU3" s="197">
        <f t="shared" ref="BU3:BU4" ca="1" si="17">BT3+1</f>
        <v>2093</v>
      </c>
      <c r="BV3" s="197">
        <f t="shared" ref="BV3:BV4" ca="1" si="18">BU3+1</f>
        <v>2094</v>
      </c>
      <c r="BW3" s="197">
        <f t="shared" ref="BW3:BW4" ca="1" si="19">BV3+1</f>
        <v>2095</v>
      </c>
      <c r="BX3" s="197">
        <f t="shared" ref="BX3:BX4" ca="1" si="20">BW3+1</f>
        <v>2096</v>
      </c>
      <c r="BY3" s="197">
        <f t="shared" ref="BY3:BY4" ca="1" si="21">BX3+1</f>
        <v>2097</v>
      </c>
      <c r="BZ3" s="197">
        <f t="shared" ref="BZ3:BZ4" ca="1" si="22">BY3+1</f>
        <v>2098</v>
      </c>
      <c r="CA3" s="197">
        <f t="shared" ref="CA3:CA4" ca="1" si="23">BZ3+1</f>
        <v>2099</v>
      </c>
      <c r="CB3" s="197">
        <f t="shared" ref="CB3:CB4" ca="1" si="24">CA3+1</f>
        <v>2100</v>
      </c>
      <c r="CC3" s="197">
        <f t="shared" ref="CC3:CC4" ca="1" si="25">CB3+1</f>
        <v>2101</v>
      </c>
      <c r="CD3" s="206"/>
    </row>
    <row r="4" spans="3:82" x14ac:dyDescent="0.45">
      <c r="C4" s="42"/>
      <c r="D4" s="43" t="s">
        <v>138</v>
      </c>
      <c r="E4" s="44" t="str">
        <f>IF(基本データ!C8="","",基本データ!C8)</f>
        <v>大谷　勝平</v>
      </c>
      <c r="F4" s="45">
        <f ca="1">基本データ!F8</f>
        <v>52</v>
      </c>
      <c r="G4" s="49">
        <f ca="1">F4+1</f>
        <v>53</v>
      </c>
      <c r="H4" s="49">
        <f t="shared" ref="H4:AH4" ca="1" si="26">G4+1</f>
        <v>54</v>
      </c>
      <c r="I4" s="49">
        <f t="shared" ca="1" si="26"/>
        <v>55</v>
      </c>
      <c r="J4" s="49">
        <f t="shared" ca="1" si="26"/>
        <v>56</v>
      </c>
      <c r="K4" s="49">
        <f t="shared" ca="1" si="26"/>
        <v>57</v>
      </c>
      <c r="L4" s="49">
        <f t="shared" ca="1" si="26"/>
        <v>58</v>
      </c>
      <c r="M4" s="49">
        <f t="shared" ca="1" si="26"/>
        <v>59</v>
      </c>
      <c r="N4" s="49">
        <f t="shared" ca="1" si="26"/>
        <v>60</v>
      </c>
      <c r="O4" s="49">
        <f t="shared" ca="1" si="26"/>
        <v>61</v>
      </c>
      <c r="P4" s="49">
        <f t="shared" ca="1" si="26"/>
        <v>62</v>
      </c>
      <c r="Q4" s="49">
        <f t="shared" ca="1" si="26"/>
        <v>63</v>
      </c>
      <c r="R4" s="49">
        <f t="shared" ca="1" si="26"/>
        <v>64</v>
      </c>
      <c r="S4" s="49">
        <f t="shared" ca="1" si="26"/>
        <v>65</v>
      </c>
      <c r="T4" s="49">
        <f t="shared" ca="1" si="26"/>
        <v>66</v>
      </c>
      <c r="U4" s="49">
        <f t="shared" ca="1" si="26"/>
        <v>67</v>
      </c>
      <c r="V4" s="49">
        <f t="shared" ca="1" si="26"/>
        <v>68</v>
      </c>
      <c r="W4" s="49">
        <f t="shared" ca="1" si="26"/>
        <v>69</v>
      </c>
      <c r="X4" s="49">
        <f t="shared" ca="1" si="26"/>
        <v>70</v>
      </c>
      <c r="Y4" s="49">
        <f t="shared" ca="1" si="26"/>
        <v>71</v>
      </c>
      <c r="Z4" s="49">
        <f t="shared" ca="1" si="26"/>
        <v>72</v>
      </c>
      <c r="AA4" s="49">
        <f t="shared" ca="1" si="26"/>
        <v>73</v>
      </c>
      <c r="AB4" s="49">
        <f t="shared" ca="1" si="26"/>
        <v>74</v>
      </c>
      <c r="AC4" s="49">
        <f t="shared" ca="1" si="26"/>
        <v>75</v>
      </c>
      <c r="AD4" s="49">
        <f t="shared" ca="1" si="26"/>
        <v>76</v>
      </c>
      <c r="AE4" s="49">
        <f t="shared" ca="1" si="26"/>
        <v>77</v>
      </c>
      <c r="AF4" s="49">
        <f t="shared" ca="1" si="26"/>
        <v>78</v>
      </c>
      <c r="AG4" s="49">
        <f t="shared" ca="1" si="26"/>
        <v>79</v>
      </c>
      <c r="AH4" s="49">
        <f t="shared" ca="1" si="26"/>
        <v>80</v>
      </c>
      <c r="AI4" s="49">
        <f t="shared" ref="AI4:BC4" ca="1" si="27">AH4+1</f>
        <v>81</v>
      </c>
      <c r="AJ4" s="49">
        <f t="shared" ca="1" si="27"/>
        <v>82</v>
      </c>
      <c r="AK4" s="49">
        <f t="shared" ca="1" si="27"/>
        <v>83</v>
      </c>
      <c r="AL4" s="49">
        <f t="shared" ca="1" si="27"/>
        <v>84</v>
      </c>
      <c r="AM4" s="49">
        <f t="shared" ca="1" si="27"/>
        <v>85</v>
      </c>
      <c r="AN4" s="49">
        <f t="shared" ca="1" si="27"/>
        <v>86</v>
      </c>
      <c r="AO4" s="49">
        <f t="shared" ca="1" si="27"/>
        <v>87</v>
      </c>
      <c r="AP4" s="49">
        <f t="shared" ca="1" si="27"/>
        <v>88</v>
      </c>
      <c r="AQ4" s="49">
        <f t="shared" ca="1" si="27"/>
        <v>89</v>
      </c>
      <c r="AR4" s="49">
        <f t="shared" ca="1" si="27"/>
        <v>90</v>
      </c>
      <c r="AS4" s="49">
        <f t="shared" ca="1" si="27"/>
        <v>91</v>
      </c>
      <c r="AT4" s="49">
        <f t="shared" ca="1" si="27"/>
        <v>92</v>
      </c>
      <c r="AU4" s="49">
        <f t="shared" ca="1" si="27"/>
        <v>93</v>
      </c>
      <c r="AV4" s="49">
        <f t="shared" ca="1" si="27"/>
        <v>94</v>
      </c>
      <c r="AW4" s="49">
        <f t="shared" ca="1" si="27"/>
        <v>95</v>
      </c>
      <c r="AX4" s="49">
        <f t="shared" ca="1" si="27"/>
        <v>96</v>
      </c>
      <c r="AY4" s="49">
        <f t="shared" ca="1" si="27"/>
        <v>97</v>
      </c>
      <c r="AZ4" s="49">
        <f t="shared" ca="1" si="27"/>
        <v>98</v>
      </c>
      <c r="BA4" s="49">
        <f t="shared" ca="1" si="27"/>
        <v>99</v>
      </c>
      <c r="BB4" s="49">
        <f t="shared" ca="1" si="27"/>
        <v>100</v>
      </c>
      <c r="BC4" s="49">
        <f t="shared" ca="1" si="27"/>
        <v>101</v>
      </c>
      <c r="BD4" s="49">
        <f t="shared" ref="BD4:BF4" ca="1" si="28">BC4+1</f>
        <v>102</v>
      </c>
      <c r="BE4" s="49">
        <f t="shared" ca="1" si="28"/>
        <v>103</v>
      </c>
      <c r="BF4" s="198">
        <f t="shared" ca="1" si="28"/>
        <v>104</v>
      </c>
      <c r="BG4" s="198">
        <f t="shared" ca="1" si="3"/>
        <v>105</v>
      </c>
      <c r="BH4" s="198">
        <f t="shared" ca="1" si="4"/>
        <v>106</v>
      </c>
      <c r="BI4" s="198">
        <f t="shared" ca="1" si="5"/>
        <v>107</v>
      </c>
      <c r="BJ4" s="198">
        <f t="shared" ca="1" si="6"/>
        <v>108</v>
      </c>
      <c r="BK4" s="198">
        <f t="shared" ca="1" si="7"/>
        <v>109</v>
      </c>
      <c r="BL4" s="198">
        <f t="shared" ca="1" si="8"/>
        <v>110</v>
      </c>
      <c r="BM4" s="198">
        <f t="shared" ca="1" si="9"/>
        <v>111</v>
      </c>
      <c r="BN4" s="198">
        <f t="shared" ca="1" si="10"/>
        <v>112</v>
      </c>
      <c r="BO4" s="198">
        <f t="shared" ca="1" si="11"/>
        <v>113</v>
      </c>
      <c r="BP4" s="198">
        <f t="shared" ca="1" si="12"/>
        <v>114</v>
      </c>
      <c r="BQ4" s="198">
        <f t="shared" ca="1" si="13"/>
        <v>115</v>
      </c>
      <c r="BR4" s="198">
        <f t="shared" ca="1" si="14"/>
        <v>116</v>
      </c>
      <c r="BS4" s="198">
        <f t="shared" ca="1" si="15"/>
        <v>117</v>
      </c>
      <c r="BT4" s="198">
        <f t="shared" ca="1" si="16"/>
        <v>118</v>
      </c>
      <c r="BU4" s="198">
        <f t="shared" ca="1" si="17"/>
        <v>119</v>
      </c>
      <c r="BV4" s="198">
        <f t="shared" ca="1" si="18"/>
        <v>120</v>
      </c>
      <c r="BW4" s="198">
        <f t="shared" ca="1" si="19"/>
        <v>121</v>
      </c>
      <c r="BX4" s="198">
        <f t="shared" ca="1" si="20"/>
        <v>122</v>
      </c>
      <c r="BY4" s="198">
        <f t="shared" ca="1" si="21"/>
        <v>123</v>
      </c>
      <c r="BZ4" s="198">
        <f t="shared" ca="1" si="22"/>
        <v>124</v>
      </c>
      <c r="CA4" s="198">
        <f t="shared" ca="1" si="23"/>
        <v>125</v>
      </c>
      <c r="CB4" s="198">
        <f t="shared" ca="1" si="24"/>
        <v>126</v>
      </c>
      <c r="CC4" s="198">
        <f t="shared" ca="1" si="25"/>
        <v>127</v>
      </c>
      <c r="CD4" s="206"/>
    </row>
    <row r="5" spans="3:82" x14ac:dyDescent="0.45">
      <c r="C5" s="46" t="s">
        <v>31</v>
      </c>
      <c r="D5" s="43" t="s">
        <v>36</v>
      </c>
      <c r="E5" s="44" t="str">
        <f>IF(基本データ!C29="","",基本データ!C29)</f>
        <v>大谷　真実</v>
      </c>
      <c r="F5" s="45">
        <f ca="1">IF(基本データ!$F$29="","",基本データ!$F$29)</f>
        <v>50</v>
      </c>
      <c r="G5" s="45">
        <f ca="1">IF(F5="","",F5+1)</f>
        <v>51</v>
      </c>
      <c r="H5" s="45">
        <f t="shared" ref="H5:BF5" ca="1" si="29">IF(G5="","",G5+1)</f>
        <v>52</v>
      </c>
      <c r="I5" s="45">
        <f t="shared" ca="1" si="29"/>
        <v>53</v>
      </c>
      <c r="J5" s="45">
        <f t="shared" ca="1" si="29"/>
        <v>54</v>
      </c>
      <c r="K5" s="45">
        <f t="shared" ca="1" si="29"/>
        <v>55</v>
      </c>
      <c r="L5" s="45">
        <f t="shared" ca="1" si="29"/>
        <v>56</v>
      </c>
      <c r="M5" s="45">
        <f t="shared" ca="1" si="29"/>
        <v>57</v>
      </c>
      <c r="N5" s="45">
        <f t="shared" ca="1" si="29"/>
        <v>58</v>
      </c>
      <c r="O5" s="45">
        <f t="shared" ca="1" si="29"/>
        <v>59</v>
      </c>
      <c r="P5" s="45">
        <f t="shared" ca="1" si="29"/>
        <v>60</v>
      </c>
      <c r="Q5" s="45">
        <f t="shared" ca="1" si="29"/>
        <v>61</v>
      </c>
      <c r="R5" s="45">
        <f t="shared" ca="1" si="29"/>
        <v>62</v>
      </c>
      <c r="S5" s="45">
        <f t="shared" ca="1" si="29"/>
        <v>63</v>
      </c>
      <c r="T5" s="45">
        <f t="shared" ca="1" si="29"/>
        <v>64</v>
      </c>
      <c r="U5" s="45">
        <f t="shared" ca="1" si="29"/>
        <v>65</v>
      </c>
      <c r="V5" s="45">
        <f t="shared" ca="1" si="29"/>
        <v>66</v>
      </c>
      <c r="W5" s="45">
        <f t="shared" ca="1" si="29"/>
        <v>67</v>
      </c>
      <c r="X5" s="45">
        <f t="shared" ca="1" si="29"/>
        <v>68</v>
      </c>
      <c r="Y5" s="45">
        <f t="shared" ca="1" si="29"/>
        <v>69</v>
      </c>
      <c r="Z5" s="45">
        <f t="shared" ca="1" si="29"/>
        <v>70</v>
      </c>
      <c r="AA5" s="45">
        <f t="shared" ca="1" si="29"/>
        <v>71</v>
      </c>
      <c r="AB5" s="45">
        <f t="shared" ca="1" si="29"/>
        <v>72</v>
      </c>
      <c r="AC5" s="45">
        <f t="shared" ca="1" si="29"/>
        <v>73</v>
      </c>
      <c r="AD5" s="45">
        <f t="shared" ca="1" si="29"/>
        <v>74</v>
      </c>
      <c r="AE5" s="45">
        <f t="shared" ca="1" si="29"/>
        <v>75</v>
      </c>
      <c r="AF5" s="45">
        <f t="shared" ca="1" si="29"/>
        <v>76</v>
      </c>
      <c r="AG5" s="45">
        <f t="shared" ca="1" si="29"/>
        <v>77</v>
      </c>
      <c r="AH5" s="45">
        <f t="shared" ca="1" si="29"/>
        <v>78</v>
      </c>
      <c r="AI5" s="45">
        <f t="shared" ca="1" si="29"/>
        <v>79</v>
      </c>
      <c r="AJ5" s="45">
        <f t="shared" ca="1" si="29"/>
        <v>80</v>
      </c>
      <c r="AK5" s="45">
        <f t="shared" ca="1" si="29"/>
        <v>81</v>
      </c>
      <c r="AL5" s="45">
        <f t="shared" ca="1" si="29"/>
        <v>82</v>
      </c>
      <c r="AM5" s="45">
        <f t="shared" ca="1" si="29"/>
        <v>83</v>
      </c>
      <c r="AN5" s="45">
        <f t="shared" ca="1" si="29"/>
        <v>84</v>
      </c>
      <c r="AO5" s="45">
        <f t="shared" ca="1" si="29"/>
        <v>85</v>
      </c>
      <c r="AP5" s="45">
        <f t="shared" ca="1" si="29"/>
        <v>86</v>
      </c>
      <c r="AQ5" s="45">
        <f t="shared" ca="1" si="29"/>
        <v>87</v>
      </c>
      <c r="AR5" s="45">
        <f t="shared" ca="1" si="29"/>
        <v>88</v>
      </c>
      <c r="AS5" s="45">
        <f t="shared" ca="1" si="29"/>
        <v>89</v>
      </c>
      <c r="AT5" s="45">
        <f t="shared" ca="1" si="29"/>
        <v>90</v>
      </c>
      <c r="AU5" s="45">
        <f t="shared" ca="1" si="29"/>
        <v>91</v>
      </c>
      <c r="AV5" s="45">
        <f t="shared" ca="1" si="29"/>
        <v>92</v>
      </c>
      <c r="AW5" s="45">
        <f t="shared" ca="1" si="29"/>
        <v>93</v>
      </c>
      <c r="AX5" s="45">
        <f t="shared" ca="1" si="29"/>
        <v>94</v>
      </c>
      <c r="AY5" s="45">
        <f t="shared" ca="1" si="29"/>
        <v>95</v>
      </c>
      <c r="AZ5" s="45">
        <f t="shared" ca="1" si="29"/>
        <v>96</v>
      </c>
      <c r="BA5" s="45">
        <f t="shared" ca="1" si="29"/>
        <v>97</v>
      </c>
      <c r="BB5" s="45">
        <f t="shared" ca="1" si="29"/>
        <v>98</v>
      </c>
      <c r="BC5" s="45">
        <f t="shared" ca="1" si="29"/>
        <v>99</v>
      </c>
      <c r="BD5" s="45">
        <f t="shared" ca="1" si="29"/>
        <v>100</v>
      </c>
      <c r="BE5" s="45">
        <f t="shared" ca="1" si="29"/>
        <v>101</v>
      </c>
      <c r="BF5" s="199">
        <f t="shared" ca="1" si="29"/>
        <v>102</v>
      </c>
      <c r="BG5" s="199">
        <f t="shared" ref="BG5:BG7" ca="1" si="30">IF(BF5="","",BF5+1)</f>
        <v>103</v>
      </c>
      <c r="BH5" s="199">
        <f t="shared" ref="BH5:BH7" ca="1" si="31">IF(BG5="","",BG5+1)</f>
        <v>104</v>
      </c>
      <c r="BI5" s="199">
        <f t="shared" ref="BI5:BI7" ca="1" si="32">IF(BH5="","",BH5+1)</f>
        <v>105</v>
      </c>
      <c r="BJ5" s="199">
        <f t="shared" ref="BJ5:BJ7" ca="1" si="33">IF(BI5="","",BI5+1)</f>
        <v>106</v>
      </c>
      <c r="BK5" s="199">
        <f t="shared" ref="BK5:BK7" ca="1" si="34">IF(BJ5="","",BJ5+1)</f>
        <v>107</v>
      </c>
      <c r="BL5" s="199">
        <f t="shared" ref="BL5:BL7" ca="1" si="35">IF(BK5="","",BK5+1)</f>
        <v>108</v>
      </c>
      <c r="BM5" s="199">
        <f t="shared" ref="BM5:BM7" ca="1" si="36">IF(BL5="","",BL5+1)</f>
        <v>109</v>
      </c>
      <c r="BN5" s="199">
        <f t="shared" ref="BN5:BN7" ca="1" si="37">IF(BM5="","",BM5+1)</f>
        <v>110</v>
      </c>
      <c r="BO5" s="199">
        <f t="shared" ref="BO5:BO7" ca="1" si="38">IF(BN5="","",BN5+1)</f>
        <v>111</v>
      </c>
      <c r="BP5" s="199">
        <f t="shared" ref="BP5:BP7" ca="1" si="39">IF(BO5="","",BO5+1)</f>
        <v>112</v>
      </c>
      <c r="BQ5" s="199">
        <f t="shared" ref="BQ5:BQ7" ca="1" si="40">IF(BP5="","",BP5+1)</f>
        <v>113</v>
      </c>
      <c r="BR5" s="199">
        <f t="shared" ref="BR5:BR7" ca="1" si="41">IF(BQ5="","",BQ5+1)</f>
        <v>114</v>
      </c>
      <c r="BS5" s="199">
        <f t="shared" ref="BS5:BS7" ca="1" si="42">IF(BR5="","",BR5+1)</f>
        <v>115</v>
      </c>
      <c r="BT5" s="199">
        <f t="shared" ref="BT5:BT7" ca="1" si="43">IF(BS5="","",BS5+1)</f>
        <v>116</v>
      </c>
      <c r="BU5" s="199">
        <f t="shared" ref="BU5:BU7" ca="1" si="44">IF(BT5="","",BT5+1)</f>
        <v>117</v>
      </c>
      <c r="BV5" s="199">
        <f t="shared" ref="BV5:BV7" ca="1" si="45">IF(BU5="","",BU5+1)</f>
        <v>118</v>
      </c>
      <c r="BW5" s="199">
        <f t="shared" ref="BW5:BW7" ca="1" si="46">IF(BV5="","",BV5+1)</f>
        <v>119</v>
      </c>
      <c r="BX5" s="199">
        <f t="shared" ref="BX5:BX7" ca="1" si="47">IF(BW5="","",BW5+1)</f>
        <v>120</v>
      </c>
      <c r="BY5" s="199">
        <f t="shared" ref="BY5:BY7" ca="1" si="48">IF(BX5="","",BX5+1)</f>
        <v>121</v>
      </c>
      <c r="BZ5" s="199">
        <f t="shared" ref="BZ5:BZ7" ca="1" si="49">IF(BY5="","",BY5+1)</f>
        <v>122</v>
      </c>
      <c r="CA5" s="199">
        <f t="shared" ref="CA5:CA7" ca="1" si="50">IF(BZ5="","",BZ5+1)</f>
        <v>123</v>
      </c>
      <c r="CB5" s="199">
        <f t="shared" ref="CB5:CB7" ca="1" si="51">IF(CA5="","",CA5+1)</f>
        <v>124</v>
      </c>
      <c r="CC5" s="199">
        <f t="shared" ref="CC5:CC7" ca="1" si="52">IF(CB5="","",CB5+1)</f>
        <v>125</v>
      </c>
      <c r="CD5" s="206"/>
    </row>
    <row r="6" spans="3:82" x14ac:dyDescent="0.45">
      <c r="C6" s="47" t="s">
        <v>35</v>
      </c>
      <c r="D6" s="43" t="s">
        <v>139</v>
      </c>
      <c r="E6" s="44" t="str">
        <f>IF(基本データ!C53="","",基本データ!C53)</f>
        <v>流星</v>
      </c>
      <c r="F6" s="45">
        <f ca="1">IF(基本データ!$F$53="","",基本データ!$F$53)</f>
        <v>19</v>
      </c>
      <c r="G6" s="49">
        <f ca="1">IF(F6="","",F6+1)</f>
        <v>20</v>
      </c>
      <c r="H6" s="49">
        <f t="shared" ref="H6:BF6" ca="1" si="53">IF(G6="","",G6+1)</f>
        <v>21</v>
      </c>
      <c r="I6" s="49">
        <f t="shared" ca="1" si="53"/>
        <v>22</v>
      </c>
      <c r="J6" s="49">
        <f t="shared" ca="1" si="53"/>
        <v>23</v>
      </c>
      <c r="K6" s="49">
        <f t="shared" ca="1" si="53"/>
        <v>24</v>
      </c>
      <c r="L6" s="49">
        <f t="shared" ca="1" si="53"/>
        <v>25</v>
      </c>
      <c r="M6" s="49">
        <f t="shared" ca="1" si="53"/>
        <v>26</v>
      </c>
      <c r="N6" s="49">
        <f t="shared" ca="1" si="53"/>
        <v>27</v>
      </c>
      <c r="O6" s="49">
        <f t="shared" ca="1" si="53"/>
        <v>28</v>
      </c>
      <c r="P6" s="49">
        <f t="shared" ca="1" si="53"/>
        <v>29</v>
      </c>
      <c r="Q6" s="49">
        <f t="shared" ca="1" si="53"/>
        <v>30</v>
      </c>
      <c r="R6" s="49">
        <f t="shared" ca="1" si="53"/>
        <v>31</v>
      </c>
      <c r="S6" s="49">
        <f t="shared" ca="1" si="53"/>
        <v>32</v>
      </c>
      <c r="T6" s="49">
        <f t="shared" ca="1" si="53"/>
        <v>33</v>
      </c>
      <c r="U6" s="49">
        <f t="shared" ca="1" si="53"/>
        <v>34</v>
      </c>
      <c r="V6" s="49">
        <f t="shared" ca="1" si="53"/>
        <v>35</v>
      </c>
      <c r="W6" s="49">
        <f t="shared" ca="1" si="53"/>
        <v>36</v>
      </c>
      <c r="X6" s="49">
        <f t="shared" ca="1" si="53"/>
        <v>37</v>
      </c>
      <c r="Y6" s="49">
        <f t="shared" ca="1" si="53"/>
        <v>38</v>
      </c>
      <c r="Z6" s="49">
        <f t="shared" ca="1" si="53"/>
        <v>39</v>
      </c>
      <c r="AA6" s="49">
        <f t="shared" ca="1" si="53"/>
        <v>40</v>
      </c>
      <c r="AB6" s="49">
        <f t="shared" ca="1" si="53"/>
        <v>41</v>
      </c>
      <c r="AC6" s="49">
        <f t="shared" ca="1" si="53"/>
        <v>42</v>
      </c>
      <c r="AD6" s="49">
        <f t="shared" ca="1" si="53"/>
        <v>43</v>
      </c>
      <c r="AE6" s="49">
        <f t="shared" ca="1" si="53"/>
        <v>44</v>
      </c>
      <c r="AF6" s="49">
        <f t="shared" ca="1" si="53"/>
        <v>45</v>
      </c>
      <c r="AG6" s="49">
        <f t="shared" ca="1" si="53"/>
        <v>46</v>
      </c>
      <c r="AH6" s="49">
        <f t="shared" ca="1" si="53"/>
        <v>47</v>
      </c>
      <c r="AI6" s="49">
        <f t="shared" ca="1" si="53"/>
        <v>48</v>
      </c>
      <c r="AJ6" s="49">
        <f t="shared" ca="1" si="53"/>
        <v>49</v>
      </c>
      <c r="AK6" s="49">
        <f t="shared" ca="1" si="53"/>
        <v>50</v>
      </c>
      <c r="AL6" s="49">
        <f t="shared" ca="1" si="53"/>
        <v>51</v>
      </c>
      <c r="AM6" s="49">
        <f t="shared" ca="1" si="53"/>
        <v>52</v>
      </c>
      <c r="AN6" s="49">
        <f t="shared" ca="1" si="53"/>
        <v>53</v>
      </c>
      <c r="AO6" s="49">
        <f t="shared" ca="1" si="53"/>
        <v>54</v>
      </c>
      <c r="AP6" s="49">
        <f t="shared" ca="1" si="53"/>
        <v>55</v>
      </c>
      <c r="AQ6" s="49">
        <f t="shared" ca="1" si="53"/>
        <v>56</v>
      </c>
      <c r="AR6" s="49">
        <f t="shared" ca="1" si="53"/>
        <v>57</v>
      </c>
      <c r="AS6" s="49">
        <f t="shared" ca="1" si="53"/>
        <v>58</v>
      </c>
      <c r="AT6" s="49">
        <f t="shared" ca="1" si="53"/>
        <v>59</v>
      </c>
      <c r="AU6" s="49">
        <f t="shared" ca="1" si="53"/>
        <v>60</v>
      </c>
      <c r="AV6" s="49">
        <f t="shared" ca="1" si="53"/>
        <v>61</v>
      </c>
      <c r="AW6" s="49">
        <f t="shared" ca="1" si="53"/>
        <v>62</v>
      </c>
      <c r="AX6" s="49">
        <f t="shared" ca="1" si="53"/>
        <v>63</v>
      </c>
      <c r="AY6" s="49">
        <f t="shared" ca="1" si="53"/>
        <v>64</v>
      </c>
      <c r="AZ6" s="49">
        <f t="shared" ca="1" si="53"/>
        <v>65</v>
      </c>
      <c r="BA6" s="49">
        <f t="shared" ca="1" si="53"/>
        <v>66</v>
      </c>
      <c r="BB6" s="49">
        <f t="shared" ca="1" si="53"/>
        <v>67</v>
      </c>
      <c r="BC6" s="49">
        <f t="shared" ca="1" si="53"/>
        <v>68</v>
      </c>
      <c r="BD6" s="49">
        <f t="shared" ca="1" si="53"/>
        <v>69</v>
      </c>
      <c r="BE6" s="49">
        <f t="shared" ca="1" si="53"/>
        <v>70</v>
      </c>
      <c r="BF6" s="198">
        <f t="shared" ca="1" si="53"/>
        <v>71</v>
      </c>
      <c r="BG6" s="198">
        <f t="shared" ca="1" si="30"/>
        <v>72</v>
      </c>
      <c r="BH6" s="198">
        <f t="shared" ca="1" si="31"/>
        <v>73</v>
      </c>
      <c r="BI6" s="198">
        <f t="shared" ca="1" si="32"/>
        <v>74</v>
      </c>
      <c r="BJ6" s="198">
        <f t="shared" ca="1" si="33"/>
        <v>75</v>
      </c>
      <c r="BK6" s="198">
        <f t="shared" ca="1" si="34"/>
        <v>76</v>
      </c>
      <c r="BL6" s="198">
        <f t="shared" ca="1" si="35"/>
        <v>77</v>
      </c>
      <c r="BM6" s="198">
        <f t="shared" ca="1" si="36"/>
        <v>78</v>
      </c>
      <c r="BN6" s="198">
        <f t="shared" ca="1" si="37"/>
        <v>79</v>
      </c>
      <c r="BO6" s="198">
        <f t="shared" ca="1" si="38"/>
        <v>80</v>
      </c>
      <c r="BP6" s="198">
        <f t="shared" ca="1" si="39"/>
        <v>81</v>
      </c>
      <c r="BQ6" s="198">
        <f t="shared" ca="1" si="40"/>
        <v>82</v>
      </c>
      <c r="BR6" s="198">
        <f t="shared" ca="1" si="41"/>
        <v>83</v>
      </c>
      <c r="BS6" s="198">
        <f t="shared" ca="1" si="42"/>
        <v>84</v>
      </c>
      <c r="BT6" s="198">
        <f t="shared" ca="1" si="43"/>
        <v>85</v>
      </c>
      <c r="BU6" s="198">
        <f t="shared" ca="1" si="44"/>
        <v>86</v>
      </c>
      <c r="BV6" s="198">
        <f t="shared" ca="1" si="45"/>
        <v>87</v>
      </c>
      <c r="BW6" s="198">
        <f t="shared" ca="1" si="46"/>
        <v>88</v>
      </c>
      <c r="BX6" s="198">
        <f t="shared" ca="1" si="47"/>
        <v>89</v>
      </c>
      <c r="BY6" s="198">
        <f t="shared" ca="1" si="48"/>
        <v>90</v>
      </c>
      <c r="BZ6" s="198">
        <f t="shared" ca="1" si="49"/>
        <v>91</v>
      </c>
      <c r="CA6" s="198">
        <f t="shared" ca="1" si="50"/>
        <v>92</v>
      </c>
      <c r="CB6" s="198">
        <f t="shared" ca="1" si="51"/>
        <v>93</v>
      </c>
      <c r="CC6" s="198">
        <f t="shared" ca="1" si="52"/>
        <v>94</v>
      </c>
      <c r="CD6" s="206"/>
    </row>
    <row r="7" spans="3:82" x14ac:dyDescent="0.45">
      <c r="C7" s="47" t="s">
        <v>1</v>
      </c>
      <c r="D7" s="43" t="s">
        <v>140</v>
      </c>
      <c r="E7" s="44" t="str">
        <f>IF(基本データ!C59="","",基本データ!C59)</f>
        <v>里帆</v>
      </c>
      <c r="F7" s="45">
        <f ca="1">IF(基本データ!$F$59="","",基本データ!$F$59)</f>
        <v>17</v>
      </c>
      <c r="G7" s="49">
        <f ca="1">IF(F7="","",F7+1)</f>
        <v>18</v>
      </c>
      <c r="H7" s="49">
        <f t="shared" ref="H7:BF7" ca="1" si="54">IF(G7="","",G7+1)</f>
        <v>19</v>
      </c>
      <c r="I7" s="49">
        <f t="shared" ca="1" si="54"/>
        <v>20</v>
      </c>
      <c r="J7" s="49">
        <f t="shared" ca="1" si="54"/>
        <v>21</v>
      </c>
      <c r="K7" s="49">
        <f t="shared" ca="1" si="54"/>
        <v>22</v>
      </c>
      <c r="L7" s="49">
        <f t="shared" ca="1" si="54"/>
        <v>23</v>
      </c>
      <c r="M7" s="49">
        <f t="shared" ca="1" si="54"/>
        <v>24</v>
      </c>
      <c r="N7" s="49">
        <f t="shared" ca="1" si="54"/>
        <v>25</v>
      </c>
      <c r="O7" s="49">
        <f t="shared" ca="1" si="54"/>
        <v>26</v>
      </c>
      <c r="P7" s="49">
        <f t="shared" ca="1" si="54"/>
        <v>27</v>
      </c>
      <c r="Q7" s="49">
        <f t="shared" ca="1" si="54"/>
        <v>28</v>
      </c>
      <c r="R7" s="49">
        <f t="shared" ca="1" si="54"/>
        <v>29</v>
      </c>
      <c r="S7" s="49">
        <f t="shared" ca="1" si="54"/>
        <v>30</v>
      </c>
      <c r="T7" s="49">
        <f t="shared" ca="1" si="54"/>
        <v>31</v>
      </c>
      <c r="U7" s="49">
        <f t="shared" ca="1" si="54"/>
        <v>32</v>
      </c>
      <c r="V7" s="49">
        <f t="shared" ca="1" si="54"/>
        <v>33</v>
      </c>
      <c r="W7" s="49">
        <f t="shared" ca="1" si="54"/>
        <v>34</v>
      </c>
      <c r="X7" s="49">
        <f t="shared" ca="1" si="54"/>
        <v>35</v>
      </c>
      <c r="Y7" s="49">
        <f t="shared" ca="1" si="54"/>
        <v>36</v>
      </c>
      <c r="Z7" s="49">
        <f t="shared" ca="1" si="54"/>
        <v>37</v>
      </c>
      <c r="AA7" s="49">
        <f t="shared" ca="1" si="54"/>
        <v>38</v>
      </c>
      <c r="AB7" s="49">
        <f t="shared" ca="1" si="54"/>
        <v>39</v>
      </c>
      <c r="AC7" s="49">
        <f t="shared" ca="1" si="54"/>
        <v>40</v>
      </c>
      <c r="AD7" s="49">
        <f t="shared" ca="1" si="54"/>
        <v>41</v>
      </c>
      <c r="AE7" s="49">
        <f t="shared" ca="1" si="54"/>
        <v>42</v>
      </c>
      <c r="AF7" s="49">
        <f t="shared" ca="1" si="54"/>
        <v>43</v>
      </c>
      <c r="AG7" s="49">
        <f t="shared" ca="1" si="54"/>
        <v>44</v>
      </c>
      <c r="AH7" s="49">
        <f t="shared" ca="1" si="54"/>
        <v>45</v>
      </c>
      <c r="AI7" s="49">
        <f t="shared" ca="1" si="54"/>
        <v>46</v>
      </c>
      <c r="AJ7" s="49">
        <f t="shared" ca="1" si="54"/>
        <v>47</v>
      </c>
      <c r="AK7" s="49">
        <f t="shared" ca="1" si="54"/>
        <v>48</v>
      </c>
      <c r="AL7" s="49">
        <f t="shared" ca="1" si="54"/>
        <v>49</v>
      </c>
      <c r="AM7" s="49">
        <f t="shared" ca="1" si="54"/>
        <v>50</v>
      </c>
      <c r="AN7" s="49">
        <f t="shared" ca="1" si="54"/>
        <v>51</v>
      </c>
      <c r="AO7" s="49">
        <f t="shared" ca="1" si="54"/>
        <v>52</v>
      </c>
      <c r="AP7" s="49">
        <f t="shared" ca="1" si="54"/>
        <v>53</v>
      </c>
      <c r="AQ7" s="49">
        <f t="shared" ca="1" si="54"/>
        <v>54</v>
      </c>
      <c r="AR7" s="49">
        <f t="shared" ca="1" si="54"/>
        <v>55</v>
      </c>
      <c r="AS7" s="49">
        <f t="shared" ca="1" si="54"/>
        <v>56</v>
      </c>
      <c r="AT7" s="49">
        <f t="shared" ca="1" si="54"/>
        <v>57</v>
      </c>
      <c r="AU7" s="49">
        <f t="shared" ca="1" si="54"/>
        <v>58</v>
      </c>
      <c r="AV7" s="49">
        <f t="shared" ca="1" si="54"/>
        <v>59</v>
      </c>
      <c r="AW7" s="49">
        <f t="shared" ca="1" si="54"/>
        <v>60</v>
      </c>
      <c r="AX7" s="49">
        <f t="shared" ca="1" si="54"/>
        <v>61</v>
      </c>
      <c r="AY7" s="49">
        <f t="shared" ca="1" si="54"/>
        <v>62</v>
      </c>
      <c r="AZ7" s="49">
        <f t="shared" ca="1" si="54"/>
        <v>63</v>
      </c>
      <c r="BA7" s="49">
        <f t="shared" ca="1" si="54"/>
        <v>64</v>
      </c>
      <c r="BB7" s="49">
        <f t="shared" ca="1" si="54"/>
        <v>65</v>
      </c>
      <c r="BC7" s="49">
        <f t="shared" ca="1" si="54"/>
        <v>66</v>
      </c>
      <c r="BD7" s="49">
        <f t="shared" ca="1" si="54"/>
        <v>67</v>
      </c>
      <c r="BE7" s="49">
        <f t="shared" ca="1" si="54"/>
        <v>68</v>
      </c>
      <c r="BF7" s="198">
        <f t="shared" ca="1" si="54"/>
        <v>69</v>
      </c>
      <c r="BG7" s="198">
        <f t="shared" ca="1" si="30"/>
        <v>70</v>
      </c>
      <c r="BH7" s="198">
        <f t="shared" ca="1" si="31"/>
        <v>71</v>
      </c>
      <c r="BI7" s="198">
        <f t="shared" ca="1" si="32"/>
        <v>72</v>
      </c>
      <c r="BJ7" s="198">
        <f t="shared" ca="1" si="33"/>
        <v>73</v>
      </c>
      <c r="BK7" s="198">
        <f t="shared" ca="1" si="34"/>
        <v>74</v>
      </c>
      <c r="BL7" s="198">
        <f t="shared" ca="1" si="35"/>
        <v>75</v>
      </c>
      <c r="BM7" s="198">
        <f t="shared" ca="1" si="36"/>
        <v>76</v>
      </c>
      <c r="BN7" s="198">
        <f t="shared" ca="1" si="37"/>
        <v>77</v>
      </c>
      <c r="BO7" s="198">
        <f t="shared" ca="1" si="38"/>
        <v>78</v>
      </c>
      <c r="BP7" s="198">
        <f t="shared" ca="1" si="39"/>
        <v>79</v>
      </c>
      <c r="BQ7" s="198">
        <f t="shared" ca="1" si="40"/>
        <v>80</v>
      </c>
      <c r="BR7" s="198">
        <f t="shared" ca="1" si="41"/>
        <v>81</v>
      </c>
      <c r="BS7" s="198">
        <f t="shared" ca="1" si="42"/>
        <v>82</v>
      </c>
      <c r="BT7" s="198">
        <f t="shared" ca="1" si="43"/>
        <v>83</v>
      </c>
      <c r="BU7" s="198">
        <f t="shared" ca="1" si="44"/>
        <v>84</v>
      </c>
      <c r="BV7" s="198">
        <f t="shared" ca="1" si="45"/>
        <v>85</v>
      </c>
      <c r="BW7" s="198">
        <f t="shared" ca="1" si="46"/>
        <v>86</v>
      </c>
      <c r="BX7" s="198">
        <f t="shared" ca="1" si="47"/>
        <v>87</v>
      </c>
      <c r="BY7" s="198">
        <f t="shared" ca="1" si="48"/>
        <v>88</v>
      </c>
      <c r="BZ7" s="198">
        <f t="shared" ca="1" si="49"/>
        <v>89</v>
      </c>
      <c r="CA7" s="198">
        <f t="shared" ca="1" si="50"/>
        <v>90</v>
      </c>
      <c r="CB7" s="198">
        <f t="shared" ca="1" si="51"/>
        <v>91</v>
      </c>
      <c r="CC7" s="198">
        <f t="shared" ca="1" si="52"/>
        <v>92</v>
      </c>
      <c r="CD7" s="206"/>
    </row>
    <row r="8" spans="3:82" x14ac:dyDescent="0.45">
      <c r="C8" s="47"/>
      <c r="D8" s="43"/>
      <c r="E8" s="50"/>
      <c r="F8" s="51"/>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6"/>
    </row>
    <row r="9" spans="3:82" x14ac:dyDescent="0.45">
      <c r="C9" s="47" t="s">
        <v>32</v>
      </c>
      <c r="D9" s="43" t="s">
        <v>141</v>
      </c>
      <c r="E9" s="44" t="str">
        <f>IF(基本データ!C65="","",基本データ!C65)</f>
        <v/>
      </c>
      <c r="F9" s="45" t="str">
        <f>IF(基本データ!$F$65="","",基本データ!$F$65)</f>
        <v/>
      </c>
      <c r="G9" s="45" t="str">
        <f>IF(F9="","",F9+1)</f>
        <v/>
      </c>
      <c r="H9" s="45" t="str">
        <f t="shared" ref="H9:BF9" si="55">IF(G9="","",G9+1)</f>
        <v/>
      </c>
      <c r="I9" s="45" t="str">
        <f t="shared" si="55"/>
        <v/>
      </c>
      <c r="J9" s="45" t="str">
        <f t="shared" si="55"/>
        <v/>
      </c>
      <c r="K9" s="45" t="str">
        <f t="shared" si="55"/>
        <v/>
      </c>
      <c r="L9" s="45" t="str">
        <f t="shared" si="55"/>
        <v/>
      </c>
      <c r="M9" s="45" t="str">
        <f t="shared" si="55"/>
        <v/>
      </c>
      <c r="N9" s="45" t="str">
        <f t="shared" si="55"/>
        <v/>
      </c>
      <c r="O9" s="45" t="str">
        <f t="shared" si="55"/>
        <v/>
      </c>
      <c r="P9" s="45" t="str">
        <f t="shared" si="55"/>
        <v/>
      </c>
      <c r="Q9" s="45" t="str">
        <f t="shared" si="55"/>
        <v/>
      </c>
      <c r="R9" s="45" t="str">
        <f t="shared" si="55"/>
        <v/>
      </c>
      <c r="S9" s="45" t="str">
        <f t="shared" si="55"/>
        <v/>
      </c>
      <c r="T9" s="45" t="str">
        <f t="shared" si="55"/>
        <v/>
      </c>
      <c r="U9" s="45" t="str">
        <f t="shared" si="55"/>
        <v/>
      </c>
      <c r="V9" s="45" t="str">
        <f t="shared" si="55"/>
        <v/>
      </c>
      <c r="W9" s="45" t="str">
        <f t="shared" si="55"/>
        <v/>
      </c>
      <c r="X9" s="45" t="str">
        <f t="shared" si="55"/>
        <v/>
      </c>
      <c r="Y9" s="45" t="str">
        <f t="shared" si="55"/>
        <v/>
      </c>
      <c r="Z9" s="45" t="str">
        <f t="shared" si="55"/>
        <v/>
      </c>
      <c r="AA9" s="45" t="str">
        <f t="shared" si="55"/>
        <v/>
      </c>
      <c r="AB9" s="45" t="str">
        <f t="shared" si="55"/>
        <v/>
      </c>
      <c r="AC9" s="45" t="str">
        <f t="shared" si="55"/>
        <v/>
      </c>
      <c r="AD9" s="45" t="str">
        <f t="shared" si="55"/>
        <v/>
      </c>
      <c r="AE9" s="45" t="str">
        <f t="shared" si="55"/>
        <v/>
      </c>
      <c r="AF9" s="45" t="str">
        <f t="shared" si="55"/>
        <v/>
      </c>
      <c r="AG9" s="45" t="str">
        <f t="shared" si="55"/>
        <v/>
      </c>
      <c r="AH9" s="45" t="str">
        <f t="shared" si="55"/>
        <v/>
      </c>
      <c r="AI9" s="45" t="str">
        <f t="shared" si="55"/>
        <v/>
      </c>
      <c r="AJ9" s="45" t="str">
        <f t="shared" si="55"/>
        <v/>
      </c>
      <c r="AK9" s="45" t="str">
        <f t="shared" si="55"/>
        <v/>
      </c>
      <c r="AL9" s="45" t="str">
        <f t="shared" si="55"/>
        <v/>
      </c>
      <c r="AM9" s="45" t="str">
        <f t="shared" si="55"/>
        <v/>
      </c>
      <c r="AN9" s="45" t="str">
        <f t="shared" si="55"/>
        <v/>
      </c>
      <c r="AO9" s="45" t="str">
        <f t="shared" si="55"/>
        <v/>
      </c>
      <c r="AP9" s="45" t="str">
        <f t="shared" si="55"/>
        <v/>
      </c>
      <c r="AQ9" s="45" t="str">
        <f t="shared" si="55"/>
        <v/>
      </c>
      <c r="AR9" s="45" t="str">
        <f t="shared" si="55"/>
        <v/>
      </c>
      <c r="AS9" s="45" t="str">
        <f t="shared" si="55"/>
        <v/>
      </c>
      <c r="AT9" s="45" t="str">
        <f t="shared" si="55"/>
        <v/>
      </c>
      <c r="AU9" s="45" t="str">
        <f t="shared" si="55"/>
        <v/>
      </c>
      <c r="AV9" s="45" t="str">
        <f t="shared" si="55"/>
        <v/>
      </c>
      <c r="AW9" s="45" t="str">
        <f t="shared" si="55"/>
        <v/>
      </c>
      <c r="AX9" s="45" t="str">
        <f t="shared" si="55"/>
        <v/>
      </c>
      <c r="AY9" s="45" t="str">
        <f t="shared" si="55"/>
        <v/>
      </c>
      <c r="AZ9" s="45" t="str">
        <f t="shared" si="55"/>
        <v/>
      </c>
      <c r="BA9" s="45" t="str">
        <f t="shared" si="55"/>
        <v/>
      </c>
      <c r="BB9" s="45" t="str">
        <f t="shared" si="55"/>
        <v/>
      </c>
      <c r="BC9" s="45" t="str">
        <f t="shared" si="55"/>
        <v/>
      </c>
      <c r="BD9" s="45" t="str">
        <f t="shared" si="55"/>
        <v/>
      </c>
      <c r="BE9" s="45" t="str">
        <f t="shared" si="55"/>
        <v/>
      </c>
      <c r="BF9" s="199" t="str">
        <f t="shared" si="55"/>
        <v/>
      </c>
      <c r="BG9" s="199" t="str">
        <f t="shared" ref="BG9:BG12" si="56">IF(BF9="","",BF9+1)</f>
        <v/>
      </c>
      <c r="BH9" s="199" t="str">
        <f t="shared" ref="BH9:BH12" si="57">IF(BG9="","",BG9+1)</f>
        <v/>
      </c>
      <c r="BI9" s="199" t="str">
        <f t="shared" ref="BI9:BI12" si="58">IF(BH9="","",BH9+1)</f>
        <v/>
      </c>
      <c r="BJ9" s="199" t="str">
        <f t="shared" ref="BJ9:BJ12" si="59">IF(BI9="","",BI9+1)</f>
        <v/>
      </c>
      <c r="BK9" s="199" t="str">
        <f t="shared" ref="BK9:BK12" si="60">IF(BJ9="","",BJ9+1)</f>
        <v/>
      </c>
      <c r="BL9" s="199" t="str">
        <f t="shared" ref="BL9:BL12" si="61">IF(BK9="","",BK9+1)</f>
        <v/>
      </c>
      <c r="BM9" s="199" t="str">
        <f t="shared" ref="BM9:BM12" si="62">IF(BL9="","",BL9+1)</f>
        <v/>
      </c>
      <c r="BN9" s="199" t="str">
        <f t="shared" ref="BN9:BN12" si="63">IF(BM9="","",BM9+1)</f>
        <v/>
      </c>
      <c r="BO9" s="199" t="str">
        <f t="shared" ref="BO9:BO12" si="64">IF(BN9="","",BN9+1)</f>
        <v/>
      </c>
      <c r="BP9" s="199" t="str">
        <f t="shared" ref="BP9:BP12" si="65">IF(BO9="","",BO9+1)</f>
        <v/>
      </c>
      <c r="BQ9" s="199" t="str">
        <f t="shared" ref="BQ9:BQ12" si="66">IF(BP9="","",BP9+1)</f>
        <v/>
      </c>
      <c r="BR9" s="199" t="str">
        <f t="shared" ref="BR9:BR12" si="67">IF(BQ9="","",BQ9+1)</f>
        <v/>
      </c>
      <c r="BS9" s="199" t="str">
        <f t="shared" ref="BS9:BS12" si="68">IF(BR9="","",BR9+1)</f>
        <v/>
      </c>
      <c r="BT9" s="199" t="str">
        <f t="shared" ref="BT9:BT12" si="69">IF(BS9="","",BS9+1)</f>
        <v/>
      </c>
      <c r="BU9" s="199" t="str">
        <f t="shared" ref="BU9:BU12" si="70">IF(BT9="","",BT9+1)</f>
        <v/>
      </c>
      <c r="BV9" s="199" t="str">
        <f t="shared" ref="BV9:BV12" si="71">IF(BU9="","",BU9+1)</f>
        <v/>
      </c>
      <c r="BW9" s="199" t="str">
        <f t="shared" ref="BW9:BW12" si="72">IF(BV9="","",BV9+1)</f>
        <v/>
      </c>
      <c r="BX9" s="199" t="str">
        <f t="shared" ref="BX9:BX12" si="73">IF(BW9="","",BW9+1)</f>
        <v/>
      </c>
      <c r="BY9" s="199" t="str">
        <f t="shared" ref="BY9:BY12" si="74">IF(BX9="","",BX9+1)</f>
        <v/>
      </c>
      <c r="BZ9" s="199" t="str">
        <f t="shared" ref="BZ9:BZ12" si="75">IF(BY9="","",BY9+1)</f>
        <v/>
      </c>
      <c r="CA9" s="199" t="str">
        <f t="shared" ref="CA9:CA12" si="76">IF(BZ9="","",BZ9+1)</f>
        <v/>
      </c>
      <c r="CB9" s="199" t="str">
        <f t="shared" ref="CB9:CB12" si="77">IF(CA9="","",CA9+1)</f>
        <v/>
      </c>
      <c r="CC9" s="199" t="str">
        <f t="shared" ref="CC9:CC12" si="78">IF(CB9="","",CB9+1)</f>
        <v/>
      </c>
      <c r="CD9" s="206"/>
    </row>
    <row r="10" spans="3:82" x14ac:dyDescent="0.45">
      <c r="C10" s="47" t="s">
        <v>33</v>
      </c>
      <c r="D10" s="43" t="s">
        <v>142</v>
      </c>
      <c r="E10" s="44" t="str">
        <f>IF(基本データ!C71="","",基本データ!C71)</f>
        <v/>
      </c>
      <c r="F10" s="45" t="str">
        <f>IF(基本データ!$F$71="","",基本データ!$F$71)</f>
        <v/>
      </c>
      <c r="G10" s="45" t="str">
        <f>IF(F10="","",F10+1)</f>
        <v/>
      </c>
      <c r="H10" s="45" t="str">
        <f t="shared" ref="H10:BF10" si="79">IF(G10="","",G10+1)</f>
        <v/>
      </c>
      <c r="I10" s="45" t="str">
        <f t="shared" si="79"/>
        <v/>
      </c>
      <c r="J10" s="45" t="str">
        <f t="shared" si="79"/>
        <v/>
      </c>
      <c r="K10" s="45" t="str">
        <f t="shared" si="79"/>
        <v/>
      </c>
      <c r="L10" s="45" t="str">
        <f t="shared" si="79"/>
        <v/>
      </c>
      <c r="M10" s="45" t="str">
        <f t="shared" si="79"/>
        <v/>
      </c>
      <c r="N10" s="45" t="str">
        <f t="shared" si="79"/>
        <v/>
      </c>
      <c r="O10" s="45" t="str">
        <f t="shared" si="79"/>
        <v/>
      </c>
      <c r="P10" s="45" t="str">
        <f t="shared" si="79"/>
        <v/>
      </c>
      <c r="Q10" s="45" t="str">
        <f t="shared" si="79"/>
        <v/>
      </c>
      <c r="R10" s="45" t="str">
        <f t="shared" si="79"/>
        <v/>
      </c>
      <c r="S10" s="45" t="str">
        <f t="shared" si="79"/>
        <v/>
      </c>
      <c r="T10" s="45" t="str">
        <f t="shared" si="79"/>
        <v/>
      </c>
      <c r="U10" s="45" t="str">
        <f t="shared" si="79"/>
        <v/>
      </c>
      <c r="V10" s="45" t="str">
        <f t="shared" si="79"/>
        <v/>
      </c>
      <c r="W10" s="45" t="str">
        <f t="shared" si="79"/>
        <v/>
      </c>
      <c r="X10" s="45" t="str">
        <f t="shared" si="79"/>
        <v/>
      </c>
      <c r="Y10" s="45" t="str">
        <f t="shared" si="79"/>
        <v/>
      </c>
      <c r="Z10" s="45" t="str">
        <f t="shared" si="79"/>
        <v/>
      </c>
      <c r="AA10" s="45" t="str">
        <f t="shared" si="79"/>
        <v/>
      </c>
      <c r="AB10" s="45" t="str">
        <f t="shared" si="79"/>
        <v/>
      </c>
      <c r="AC10" s="45" t="str">
        <f t="shared" si="79"/>
        <v/>
      </c>
      <c r="AD10" s="45" t="str">
        <f t="shared" si="79"/>
        <v/>
      </c>
      <c r="AE10" s="45" t="str">
        <f t="shared" si="79"/>
        <v/>
      </c>
      <c r="AF10" s="45" t="str">
        <f t="shared" si="79"/>
        <v/>
      </c>
      <c r="AG10" s="45" t="str">
        <f t="shared" si="79"/>
        <v/>
      </c>
      <c r="AH10" s="45" t="str">
        <f t="shared" si="79"/>
        <v/>
      </c>
      <c r="AI10" s="45" t="str">
        <f t="shared" si="79"/>
        <v/>
      </c>
      <c r="AJ10" s="45" t="str">
        <f t="shared" si="79"/>
        <v/>
      </c>
      <c r="AK10" s="45" t="str">
        <f t="shared" si="79"/>
        <v/>
      </c>
      <c r="AL10" s="45" t="str">
        <f t="shared" si="79"/>
        <v/>
      </c>
      <c r="AM10" s="45" t="str">
        <f t="shared" si="79"/>
        <v/>
      </c>
      <c r="AN10" s="45" t="str">
        <f t="shared" si="79"/>
        <v/>
      </c>
      <c r="AO10" s="45" t="str">
        <f t="shared" si="79"/>
        <v/>
      </c>
      <c r="AP10" s="45" t="str">
        <f t="shared" si="79"/>
        <v/>
      </c>
      <c r="AQ10" s="45" t="str">
        <f t="shared" si="79"/>
        <v/>
      </c>
      <c r="AR10" s="45" t="str">
        <f t="shared" si="79"/>
        <v/>
      </c>
      <c r="AS10" s="45" t="str">
        <f t="shared" si="79"/>
        <v/>
      </c>
      <c r="AT10" s="45" t="str">
        <f t="shared" si="79"/>
        <v/>
      </c>
      <c r="AU10" s="45" t="str">
        <f t="shared" si="79"/>
        <v/>
      </c>
      <c r="AV10" s="45" t="str">
        <f t="shared" si="79"/>
        <v/>
      </c>
      <c r="AW10" s="45" t="str">
        <f t="shared" si="79"/>
        <v/>
      </c>
      <c r="AX10" s="45" t="str">
        <f t="shared" si="79"/>
        <v/>
      </c>
      <c r="AY10" s="45" t="str">
        <f t="shared" si="79"/>
        <v/>
      </c>
      <c r="AZ10" s="45" t="str">
        <f t="shared" si="79"/>
        <v/>
      </c>
      <c r="BA10" s="45" t="str">
        <f t="shared" si="79"/>
        <v/>
      </c>
      <c r="BB10" s="45" t="str">
        <f t="shared" si="79"/>
        <v/>
      </c>
      <c r="BC10" s="45" t="str">
        <f t="shared" si="79"/>
        <v/>
      </c>
      <c r="BD10" s="45" t="str">
        <f t="shared" si="79"/>
        <v/>
      </c>
      <c r="BE10" s="45" t="str">
        <f t="shared" si="79"/>
        <v/>
      </c>
      <c r="BF10" s="199" t="str">
        <f t="shared" si="79"/>
        <v/>
      </c>
      <c r="BG10" s="199" t="str">
        <f t="shared" si="56"/>
        <v/>
      </c>
      <c r="BH10" s="199" t="str">
        <f t="shared" si="57"/>
        <v/>
      </c>
      <c r="BI10" s="199" t="str">
        <f t="shared" si="58"/>
        <v/>
      </c>
      <c r="BJ10" s="199" t="str">
        <f t="shared" si="59"/>
        <v/>
      </c>
      <c r="BK10" s="199" t="str">
        <f t="shared" si="60"/>
        <v/>
      </c>
      <c r="BL10" s="199" t="str">
        <f t="shared" si="61"/>
        <v/>
      </c>
      <c r="BM10" s="199" t="str">
        <f t="shared" si="62"/>
        <v/>
      </c>
      <c r="BN10" s="199" t="str">
        <f t="shared" si="63"/>
        <v/>
      </c>
      <c r="BO10" s="199" t="str">
        <f t="shared" si="64"/>
        <v/>
      </c>
      <c r="BP10" s="199" t="str">
        <f t="shared" si="65"/>
        <v/>
      </c>
      <c r="BQ10" s="199" t="str">
        <f t="shared" si="66"/>
        <v/>
      </c>
      <c r="BR10" s="199" t="str">
        <f t="shared" si="67"/>
        <v/>
      </c>
      <c r="BS10" s="199" t="str">
        <f t="shared" si="68"/>
        <v/>
      </c>
      <c r="BT10" s="199" t="str">
        <f t="shared" si="69"/>
        <v/>
      </c>
      <c r="BU10" s="199" t="str">
        <f t="shared" si="70"/>
        <v/>
      </c>
      <c r="BV10" s="199" t="str">
        <f t="shared" si="71"/>
        <v/>
      </c>
      <c r="BW10" s="199" t="str">
        <f t="shared" si="72"/>
        <v/>
      </c>
      <c r="BX10" s="199" t="str">
        <f t="shared" si="73"/>
        <v/>
      </c>
      <c r="BY10" s="199" t="str">
        <f t="shared" si="74"/>
        <v/>
      </c>
      <c r="BZ10" s="199" t="str">
        <f t="shared" si="75"/>
        <v/>
      </c>
      <c r="CA10" s="199" t="str">
        <f t="shared" si="76"/>
        <v/>
      </c>
      <c r="CB10" s="199" t="str">
        <f t="shared" si="77"/>
        <v/>
      </c>
      <c r="CC10" s="199" t="str">
        <f t="shared" si="78"/>
        <v/>
      </c>
      <c r="CD10" s="206"/>
    </row>
    <row r="11" spans="3:82" x14ac:dyDescent="0.45">
      <c r="C11" s="47" t="s">
        <v>2</v>
      </c>
      <c r="D11" s="43" t="s">
        <v>143</v>
      </c>
      <c r="E11" s="50" t="str">
        <f>IF(基本データ!C78="","",基本データ!C78)</f>
        <v/>
      </c>
      <c r="F11" s="45" t="str">
        <f>IF(基本データ!$F$78="","",基本データ!$F$78)</f>
        <v/>
      </c>
      <c r="G11" s="45" t="str">
        <f>IF(F11="","",F11+1)</f>
        <v/>
      </c>
      <c r="H11" s="45" t="str">
        <f t="shared" ref="H11:BF11" si="80">IF(G11="","",G11+1)</f>
        <v/>
      </c>
      <c r="I11" s="45" t="str">
        <f t="shared" si="80"/>
        <v/>
      </c>
      <c r="J11" s="45" t="str">
        <f t="shared" si="80"/>
        <v/>
      </c>
      <c r="K11" s="45" t="str">
        <f t="shared" si="80"/>
        <v/>
      </c>
      <c r="L11" s="45" t="str">
        <f t="shared" si="80"/>
        <v/>
      </c>
      <c r="M11" s="45" t="str">
        <f t="shared" si="80"/>
        <v/>
      </c>
      <c r="N11" s="45" t="str">
        <f t="shared" si="80"/>
        <v/>
      </c>
      <c r="O11" s="45" t="str">
        <f t="shared" si="80"/>
        <v/>
      </c>
      <c r="P11" s="45" t="str">
        <f t="shared" si="80"/>
        <v/>
      </c>
      <c r="Q11" s="45" t="str">
        <f t="shared" si="80"/>
        <v/>
      </c>
      <c r="R11" s="45" t="str">
        <f t="shared" si="80"/>
        <v/>
      </c>
      <c r="S11" s="45" t="str">
        <f t="shared" si="80"/>
        <v/>
      </c>
      <c r="T11" s="45" t="str">
        <f t="shared" si="80"/>
        <v/>
      </c>
      <c r="U11" s="45" t="str">
        <f t="shared" si="80"/>
        <v/>
      </c>
      <c r="V11" s="45" t="str">
        <f t="shared" si="80"/>
        <v/>
      </c>
      <c r="W11" s="45" t="str">
        <f t="shared" si="80"/>
        <v/>
      </c>
      <c r="X11" s="45" t="str">
        <f t="shared" si="80"/>
        <v/>
      </c>
      <c r="Y11" s="45" t="str">
        <f t="shared" si="80"/>
        <v/>
      </c>
      <c r="Z11" s="45" t="str">
        <f t="shared" si="80"/>
        <v/>
      </c>
      <c r="AA11" s="45" t="str">
        <f t="shared" si="80"/>
        <v/>
      </c>
      <c r="AB11" s="45" t="str">
        <f t="shared" si="80"/>
        <v/>
      </c>
      <c r="AC11" s="45" t="str">
        <f t="shared" si="80"/>
        <v/>
      </c>
      <c r="AD11" s="45" t="str">
        <f t="shared" si="80"/>
        <v/>
      </c>
      <c r="AE11" s="45" t="str">
        <f t="shared" si="80"/>
        <v/>
      </c>
      <c r="AF11" s="45" t="str">
        <f t="shared" si="80"/>
        <v/>
      </c>
      <c r="AG11" s="45" t="str">
        <f t="shared" si="80"/>
        <v/>
      </c>
      <c r="AH11" s="45" t="str">
        <f t="shared" si="80"/>
        <v/>
      </c>
      <c r="AI11" s="45" t="str">
        <f t="shared" si="80"/>
        <v/>
      </c>
      <c r="AJ11" s="45" t="str">
        <f t="shared" si="80"/>
        <v/>
      </c>
      <c r="AK11" s="45" t="str">
        <f t="shared" si="80"/>
        <v/>
      </c>
      <c r="AL11" s="45" t="str">
        <f t="shared" si="80"/>
        <v/>
      </c>
      <c r="AM11" s="45" t="str">
        <f t="shared" si="80"/>
        <v/>
      </c>
      <c r="AN11" s="45" t="str">
        <f t="shared" si="80"/>
        <v/>
      </c>
      <c r="AO11" s="45" t="str">
        <f t="shared" si="80"/>
        <v/>
      </c>
      <c r="AP11" s="45" t="str">
        <f t="shared" si="80"/>
        <v/>
      </c>
      <c r="AQ11" s="45" t="str">
        <f t="shared" si="80"/>
        <v/>
      </c>
      <c r="AR11" s="45" t="str">
        <f t="shared" si="80"/>
        <v/>
      </c>
      <c r="AS11" s="45" t="str">
        <f t="shared" si="80"/>
        <v/>
      </c>
      <c r="AT11" s="45" t="str">
        <f t="shared" si="80"/>
        <v/>
      </c>
      <c r="AU11" s="45" t="str">
        <f t="shared" si="80"/>
        <v/>
      </c>
      <c r="AV11" s="45" t="str">
        <f t="shared" si="80"/>
        <v/>
      </c>
      <c r="AW11" s="45" t="str">
        <f t="shared" si="80"/>
        <v/>
      </c>
      <c r="AX11" s="45" t="str">
        <f t="shared" si="80"/>
        <v/>
      </c>
      <c r="AY11" s="45" t="str">
        <f t="shared" si="80"/>
        <v/>
      </c>
      <c r="AZ11" s="45" t="str">
        <f t="shared" si="80"/>
        <v/>
      </c>
      <c r="BA11" s="45" t="str">
        <f t="shared" si="80"/>
        <v/>
      </c>
      <c r="BB11" s="45" t="str">
        <f t="shared" si="80"/>
        <v/>
      </c>
      <c r="BC11" s="45" t="str">
        <f t="shared" si="80"/>
        <v/>
      </c>
      <c r="BD11" s="45" t="str">
        <f t="shared" si="80"/>
        <v/>
      </c>
      <c r="BE11" s="45" t="str">
        <f t="shared" si="80"/>
        <v/>
      </c>
      <c r="BF11" s="199" t="str">
        <f t="shared" si="80"/>
        <v/>
      </c>
      <c r="BG11" s="199" t="str">
        <f t="shared" si="56"/>
        <v/>
      </c>
      <c r="BH11" s="199" t="str">
        <f t="shared" si="57"/>
        <v/>
      </c>
      <c r="BI11" s="199" t="str">
        <f t="shared" si="58"/>
        <v/>
      </c>
      <c r="BJ11" s="199" t="str">
        <f t="shared" si="59"/>
        <v/>
      </c>
      <c r="BK11" s="199" t="str">
        <f t="shared" si="60"/>
        <v/>
      </c>
      <c r="BL11" s="199" t="str">
        <f t="shared" si="61"/>
        <v/>
      </c>
      <c r="BM11" s="199" t="str">
        <f t="shared" si="62"/>
        <v/>
      </c>
      <c r="BN11" s="199" t="str">
        <f t="shared" si="63"/>
        <v/>
      </c>
      <c r="BO11" s="199" t="str">
        <f t="shared" si="64"/>
        <v/>
      </c>
      <c r="BP11" s="199" t="str">
        <f t="shared" si="65"/>
        <v/>
      </c>
      <c r="BQ11" s="199" t="str">
        <f t="shared" si="66"/>
        <v/>
      </c>
      <c r="BR11" s="199" t="str">
        <f t="shared" si="67"/>
        <v/>
      </c>
      <c r="BS11" s="199" t="str">
        <f t="shared" si="68"/>
        <v/>
      </c>
      <c r="BT11" s="199" t="str">
        <f t="shared" si="69"/>
        <v/>
      </c>
      <c r="BU11" s="199" t="str">
        <f t="shared" si="70"/>
        <v/>
      </c>
      <c r="BV11" s="199" t="str">
        <f t="shared" si="71"/>
        <v/>
      </c>
      <c r="BW11" s="199" t="str">
        <f t="shared" si="72"/>
        <v/>
      </c>
      <c r="BX11" s="199" t="str">
        <f t="shared" si="73"/>
        <v/>
      </c>
      <c r="BY11" s="199" t="str">
        <f t="shared" si="74"/>
        <v/>
      </c>
      <c r="BZ11" s="199" t="str">
        <f t="shared" si="75"/>
        <v/>
      </c>
      <c r="CA11" s="199" t="str">
        <f t="shared" si="76"/>
        <v/>
      </c>
      <c r="CB11" s="199" t="str">
        <f t="shared" si="77"/>
        <v/>
      </c>
      <c r="CC11" s="199" t="str">
        <f t="shared" si="78"/>
        <v/>
      </c>
      <c r="CD11" s="206"/>
    </row>
    <row r="12" spans="3:82" x14ac:dyDescent="0.45">
      <c r="C12" s="47" t="s">
        <v>145</v>
      </c>
      <c r="D12" s="43" t="s">
        <v>144</v>
      </c>
      <c r="E12" s="50" t="str">
        <f>IF(基本データ!C84="","",基本データ!C84)</f>
        <v/>
      </c>
      <c r="F12" s="45" t="str">
        <f>IF(基本データ!$F$84="","",基本データ!$F$84)</f>
        <v/>
      </c>
      <c r="G12" s="45" t="str">
        <f>IF(F12="","",F12+1)</f>
        <v/>
      </c>
      <c r="H12" s="45" t="str">
        <f t="shared" ref="H12:BF12" si="81">IF(G12="","",G12+1)</f>
        <v/>
      </c>
      <c r="I12" s="45" t="str">
        <f t="shared" si="81"/>
        <v/>
      </c>
      <c r="J12" s="45" t="str">
        <f t="shared" si="81"/>
        <v/>
      </c>
      <c r="K12" s="45" t="str">
        <f t="shared" si="81"/>
        <v/>
      </c>
      <c r="L12" s="45" t="str">
        <f t="shared" si="81"/>
        <v/>
      </c>
      <c r="M12" s="45" t="str">
        <f t="shared" si="81"/>
        <v/>
      </c>
      <c r="N12" s="45" t="str">
        <f t="shared" si="81"/>
        <v/>
      </c>
      <c r="O12" s="45" t="str">
        <f t="shared" si="81"/>
        <v/>
      </c>
      <c r="P12" s="45" t="str">
        <f t="shared" si="81"/>
        <v/>
      </c>
      <c r="Q12" s="45" t="str">
        <f t="shared" si="81"/>
        <v/>
      </c>
      <c r="R12" s="45" t="str">
        <f t="shared" si="81"/>
        <v/>
      </c>
      <c r="S12" s="45" t="str">
        <f t="shared" si="81"/>
        <v/>
      </c>
      <c r="T12" s="45" t="str">
        <f t="shared" si="81"/>
        <v/>
      </c>
      <c r="U12" s="45" t="str">
        <f t="shared" si="81"/>
        <v/>
      </c>
      <c r="V12" s="45" t="str">
        <f t="shared" si="81"/>
        <v/>
      </c>
      <c r="W12" s="45" t="str">
        <f t="shared" si="81"/>
        <v/>
      </c>
      <c r="X12" s="45" t="str">
        <f t="shared" si="81"/>
        <v/>
      </c>
      <c r="Y12" s="45" t="str">
        <f t="shared" si="81"/>
        <v/>
      </c>
      <c r="Z12" s="45" t="str">
        <f t="shared" si="81"/>
        <v/>
      </c>
      <c r="AA12" s="45" t="str">
        <f t="shared" si="81"/>
        <v/>
      </c>
      <c r="AB12" s="45" t="str">
        <f t="shared" si="81"/>
        <v/>
      </c>
      <c r="AC12" s="45" t="str">
        <f t="shared" si="81"/>
        <v/>
      </c>
      <c r="AD12" s="45" t="str">
        <f t="shared" si="81"/>
        <v/>
      </c>
      <c r="AE12" s="45" t="str">
        <f t="shared" si="81"/>
        <v/>
      </c>
      <c r="AF12" s="45" t="str">
        <f t="shared" si="81"/>
        <v/>
      </c>
      <c r="AG12" s="45" t="str">
        <f t="shared" si="81"/>
        <v/>
      </c>
      <c r="AH12" s="45" t="str">
        <f t="shared" si="81"/>
        <v/>
      </c>
      <c r="AI12" s="45" t="str">
        <f t="shared" si="81"/>
        <v/>
      </c>
      <c r="AJ12" s="45" t="str">
        <f t="shared" si="81"/>
        <v/>
      </c>
      <c r="AK12" s="45" t="str">
        <f t="shared" si="81"/>
        <v/>
      </c>
      <c r="AL12" s="45" t="str">
        <f t="shared" si="81"/>
        <v/>
      </c>
      <c r="AM12" s="45" t="str">
        <f t="shared" si="81"/>
        <v/>
      </c>
      <c r="AN12" s="45" t="str">
        <f t="shared" si="81"/>
        <v/>
      </c>
      <c r="AO12" s="45" t="str">
        <f t="shared" si="81"/>
        <v/>
      </c>
      <c r="AP12" s="45" t="str">
        <f t="shared" si="81"/>
        <v/>
      </c>
      <c r="AQ12" s="45" t="str">
        <f t="shared" si="81"/>
        <v/>
      </c>
      <c r="AR12" s="45" t="str">
        <f t="shared" si="81"/>
        <v/>
      </c>
      <c r="AS12" s="45" t="str">
        <f t="shared" si="81"/>
        <v/>
      </c>
      <c r="AT12" s="45" t="str">
        <f t="shared" si="81"/>
        <v/>
      </c>
      <c r="AU12" s="45" t="str">
        <f t="shared" si="81"/>
        <v/>
      </c>
      <c r="AV12" s="45" t="str">
        <f t="shared" si="81"/>
        <v/>
      </c>
      <c r="AW12" s="45" t="str">
        <f t="shared" si="81"/>
        <v/>
      </c>
      <c r="AX12" s="45" t="str">
        <f t="shared" si="81"/>
        <v/>
      </c>
      <c r="AY12" s="45" t="str">
        <f t="shared" si="81"/>
        <v/>
      </c>
      <c r="AZ12" s="45" t="str">
        <f t="shared" si="81"/>
        <v/>
      </c>
      <c r="BA12" s="45" t="str">
        <f t="shared" si="81"/>
        <v/>
      </c>
      <c r="BB12" s="45" t="str">
        <f t="shared" si="81"/>
        <v/>
      </c>
      <c r="BC12" s="45" t="str">
        <f t="shared" si="81"/>
        <v/>
      </c>
      <c r="BD12" s="45" t="str">
        <f t="shared" si="81"/>
        <v/>
      </c>
      <c r="BE12" s="45" t="str">
        <f t="shared" si="81"/>
        <v/>
      </c>
      <c r="BF12" s="199" t="str">
        <f t="shared" si="81"/>
        <v/>
      </c>
      <c r="BG12" s="199" t="str">
        <f t="shared" si="56"/>
        <v/>
      </c>
      <c r="BH12" s="199" t="str">
        <f t="shared" si="57"/>
        <v/>
      </c>
      <c r="BI12" s="199" t="str">
        <f t="shared" si="58"/>
        <v/>
      </c>
      <c r="BJ12" s="199" t="str">
        <f t="shared" si="59"/>
        <v/>
      </c>
      <c r="BK12" s="199" t="str">
        <f t="shared" si="60"/>
        <v/>
      </c>
      <c r="BL12" s="199" t="str">
        <f t="shared" si="61"/>
        <v/>
      </c>
      <c r="BM12" s="199" t="str">
        <f t="shared" si="62"/>
        <v/>
      </c>
      <c r="BN12" s="199" t="str">
        <f t="shared" si="63"/>
        <v/>
      </c>
      <c r="BO12" s="199" t="str">
        <f t="shared" si="64"/>
        <v/>
      </c>
      <c r="BP12" s="199" t="str">
        <f t="shared" si="65"/>
        <v/>
      </c>
      <c r="BQ12" s="199" t="str">
        <f t="shared" si="66"/>
        <v/>
      </c>
      <c r="BR12" s="199" t="str">
        <f t="shared" si="67"/>
        <v/>
      </c>
      <c r="BS12" s="199" t="str">
        <f t="shared" si="68"/>
        <v/>
      </c>
      <c r="BT12" s="199" t="str">
        <f t="shared" si="69"/>
        <v/>
      </c>
      <c r="BU12" s="199" t="str">
        <f t="shared" si="70"/>
        <v/>
      </c>
      <c r="BV12" s="199" t="str">
        <f t="shared" si="71"/>
        <v/>
      </c>
      <c r="BW12" s="199" t="str">
        <f t="shared" si="72"/>
        <v/>
      </c>
      <c r="BX12" s="199" t="str">
        <f t="shared" si="73"/>
        <v/>
      </c>
      <c r="BY12" s="199" t="str">
        <f t="shared" si="74"/>
        <v/>
      </c>
      <c r="BZ12" s="199" t="str">
        <f t="shared" si="75"/>
        <v/>
      </c>
      <c r="CA12" s="199" t="str">
        <f t="shared" si="76"/>
        <v/>
      </c>
      <c r="CB12" s="199" t="str">
        <f t="shared" si="77"/>
        <v/>
      </c>
      <c r="CC12" s="199" t="str">
        <f t="shared" si="78"/>
        <v/>
      </c>
      <c r="CD12" s="206"/>
    </row>
    <row r="13" spans="3:82" x14ac:dyDescent="0.45">
      <c r="C13" s="52" t="s">
        <v>31</v>
      </c>
      <c r="D13" s="497" t="s">
        <v>152</v>
      </c>
      <c r="E13" s="498"/>
      <c r="F13" s="58">
        <f ca="1">IF(F5="",0,38)</f>
        <v>38</v>
      </c>
      <c r="G13" s="59">
        <f ca="1">IF(G5="",0,38)</f>
        <v>38</v>
      </c>
      <c r="H13" s="59">
        <f t="shared" ref="H13:BF13" ca="1" si="82">IF(H5="",0,38)</f>
        <v>38</v>
      </c>
      <c r="I13" s="59">
        <f t="shared" ca="1" si="82"/>
        <v>38</v>
      </c>
      <c r="J13" s="59">
        <f t="shared" ca="1" si="82"/>
        <v>38</v>
      </c>
      <c r="K13" s="59">
        <f t="shared" ca="1" si="82"/>
        <v>38</v>
      </c>
      <c r="L13" s="59">
        <f t="shared" ca="1" si="82"/>
        <v>38</v>
      </c>
      <c r="M13" s="59">
        <f t="shared" ca="1" si="82"/>
        <v>38</v>
      </c>
      <c r="N13" s="59">
        <f t="shared" ca="1" si="82"/>
        <v>38</v>
      </c>
      <c r="O13" s="59">
        <f t="shared" ca="1" si="82"/>
        <v>38</v>
      </c>
      <c r="P13" s="59">
        <f t="shared" ca="1" si="82"/>
        <v>38</v>
      </c>
      <c r="Q13" s="59">
        <f t="shared" ca="1" si="82"/>
        <v>38</v>
      </c>
      <c r="R13" s="59">
        <f t="shared" ca="1" si="82"/>
        <v>38</v>
      </c>
      <c r="S13" s="59">
        <f t="shared" ca="1" si="82"/>
        <v>38</v>
      </c>
      <c r="T13" s="59">
        <f t="shared" ca="1" si="82"/>
        <v>38</v>
      </c>
      <c r="U13" s="59">
        <f t="shared" ca="1" si="82"/>
        <v>38</v>
      </c>
      <c r="V13" s="59">
        <f t="shared" ca="1" si="82"/>
        <v>38</v>
      </c>
      <c r="W13" s="59">
        <f t="shared" ca="1" si="82"/>
        <v>38</v>
      </c>
      <c r="X13" s="59">
        <f t="shared" ca="1" si="82"/>
        <v>38</v>
      </c>
      <c r="Y13" s="59">
        <f t="shared" ca="1" si="82"/>
        <v>38</v>
      </c>
      <c r="Z13" s="59">
        <f t="shared" ca="1" si="82"/>
        <v>38</v>
      </c>
      <c r="AA13" s="59">
        <f t="shared" ca="1" si="82"/>
        <v>38</v>
      </c>
      <c r="AB13" s="59">
        <f t="shared" ca="1" si="82"/>
        <v>38</v>
      </c>
      <c r="AC13" s="59">
        <f t="shared" ca="1" si="82"/>
        <v>38</v>
      </c>
      <c r="AD13" s="59">
        <f t="shared" ca="1" si="82"/>
        <v>38</v>
      </c>
      <c r="AE13" s="59">
        <f t="shared" ca="1" si="82"/>
        <v>38</v>
      </c>
      <c r="AF13" s="59">
        <f t="shared" ca="1" si="82"/>
        <v>38</v>
      </c>
      <c r="AG13" s="59">
        <f t="shared" ca="1" si="82"/>
        <v>38</v>
      </c>
      <c r="AH13" s="59">
        <f t="shared" ca="1" si="82"/>
        <v>38</v>
      </c>
      <c r="AI13" s="59">
        <f t="shared" ca="1" si="82"/>
        <v>38</v>
      </c>
      <c r="AJ13" s="59">
        <f t="shared" ca="1" si="82"/>
        <v>38</v>
      </c>
      <c r="AK13" s="59">
        <f t="shared" ca="1" si="82"/>
        <v>38</v>
      </c>
      <c r="AL13" s="59">
        <f ca="1">IF(AL5="",0,38)</f>
        <v>38</v>
      </c>
      <c r="AM13" s="59">
        <f t="shared" ca="1" si="82"/>
        <v>38</v>
      </c>
      <c r="AN13" s="59">
        <f t="shared" ca="1" si="82"/>
        <v>38</v>
      </c>
      <c r="AO13" s="59">
        <f t="shared" ca="1" si="82"/>
        <v>38</v>
      </c>
      <c r="AP13" s="59">
        <f t="shared" ca="1" si="82"/>
        <v>38</v>
      </c>
      <c r="AQ13" s="59">
        <f t="shared" ca="1" si="82"/>
        <v>38</v>
      </c>
      <c r="AR13" s="59">
        <f t="shared" ca="1" si="82"/>
        <v>38</v>
      </c>
      <c r="AS13" s="59">
        <f t="shared" ca="1" si="82"/>
        <v>38</v>
      </c>
      <c r="AT13" s="59">
        <f t="shared" ca="1" si="82"/>
        <v>38</v>
      </c>
      <c r="AU13" s="59">
        <f t="shared" ca="1" si="82"/>
        <v>38</v>
      </c>
      <c r="AV13" s="59">
        <f t="shared" ca="1" si="82"/>
        <v>38</v>
      </c>
      <c r="AW13" s="59">
        <f t="shared" ca="1" si="82"/>
        <v>38</v>
      </c>
      <c r="AX13" s="59">
        <f t="shared" ca="1" si="82"/>
        <v>38</v>
      </c>
      <c r="AY13" s="59">
        <f t="shared" ca="1" si="82"/>
        <v>38</v>
      </c>
      <c r="AZ13" s="59">
        <f t="shared" ca="1" si="82"/>
        <v>38</v>
      </c>
      <c r="BA13" s="59">
        <f t="shared" ca="1" si="82"/>
        <v>38</v>
      </c>
      <c r="BB13" s="59">
        <f t="shared" ca="1" si="82"/>
        <v>38</v>
      </c>
      <c r="BC13" s="59">
        <f t="shared" ca="1" si="82"/>
        <v>38</v>
      </c>
      <c r="BD13" s="59">
        <f t="shared" ca="1" si="82"/>
        <v>38</v>
      </c>
      <c r="BE13" s="59">
        <f t="shared" ca="1" si="82"/>
        <v>38</v>
      </c>
      <c r="BF13" s="201">
        <f t="shared" ca="1" si="82"/>
        <v>38</v>
      </c>
      <c r="BG13" s="201">
        <f t="shared" ref="BG13:CC13" ca="1" si="83">IF(BG5="",0,38)</f>
        <v>38</v>
      </c>
      <c r="BH13" s="201">
        <f t="shared" ca="1" si="83"/>
        <v>38</v>
      </c>
      <c r="BI13" s="201">
        <f t="shared" ca="1" si="83"/>
        <v>38</v>
      </c>
      <c r="BJ13" s="201">
        <f t="shared" ca="1" si="83"/>
        <v>38</v>
      </c>
      <c r="BK13" s="201">
        <f t="shared" ca="1" si="83"/>
        <v>38</v>
      </c>
      <c r="BL13" s="201">
        <f t="shared" ca="1" si="83"/>
        <v>38</v>
      </c>
      <c r="BM13" s="201">
        <f t="shared" ca="1" si="83"/>
        <v>38</v>
      </c>
      <c r="BN13" s="201">
        <f t="shared" ca="1" si="83"/>
        <v>38</v>
      </c>
      <c r="BO13" s="201">
        <f t="shared" ca="1" si="83"/>
        <v>38</v>
      </c>
      <c r="BP13" s="201">
        <f t="shared" ca="1" si="83"/>
        <v>38</v>
      </c>
      <c r="BQ13" s="201">
        <f t="shared" ca="1" si="83"/>
        <v>38</v>
      </c>
      <c r="BR13" s="201">
        <f t="shared" ca="1" si="83"/>
        <v>38</v>
      </c>
      <c r="BS13" s="201">
        <f t="shared" ca="1" si="83"/>
        <v>38</v>
      </c>
      <c r="BT13" s="201">
        <f t="shared" ca="1" si="83"/>
        <v>38</v>
      </c>
      <c r="BU13" s="201">
        <f t="shared" ca="1" si="83"/>
        <v>38</v>
      </c>
      <c r="BV13" s="201">
        <f t="shared" ca="1" si="83"/>
        <v>38</v>
      </c>
      <c r="BW13" s="201">
        <f t="shared" ca="1" si="83"/>
        <v>38</v>
      </c>
      <c r="BX13" s="201">
        <f t="shared" ca="1" si="83"/>
        <v>38</v>
      </c>
      <c r="BY13" s="201">
        <f t="shared" ca="1" si="83"/>
        <v>38</v>
      </c>
      <c r="BZ13" s="201">
        <f t="shared" ca="1" si="83"/>
        <v>38</v>
      </c>
      <c r="CA13" s="201">
        <f t="shared" ca="1" si="83"/>
        <v>38</v>
      </c>
      <c r="CB13" s="201">
        <f t="shared" ca="1" si="83"/>
        <v>38</v>
      </c>
      <c r="CC13" s="201">
        <f t="shared" ca="1" si="83"/>
        <v>38</v>
      </c>
      <c r="CD13" s="206"/>
    </row>
    <row r="14" spans="3:82" x14ac:dyDescent="0.45">
      <c r="C14" s="53"/>
      <c r="D14" s="54"/>
      <c r="E14" s="55"/>
      <c r="F14" s="60"/>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6"/>
    </row>
    <row r="15" spans="3:82" x14ac:dyDescent="0.45">
      <c r="C15" s="47" t="s">
        <v>147</v>
      </c>
      <c r="D15" s="499" t="s">
        <v>148</v>
      </c>
      <c r="E15" s="500"/>
      <c r="F15" s="62">
        <f t="shared" ref="F15:AK15" ca="1" si="84">IF($E6="",0,IF(23&lt;=F$6,0,IF(19&lt;=F$6,63,IF(16&lt;=F$6,38,0))))+IF($E7="",0,IF(23&lt;=F$7,0,IF(19&lt;=F$7,63,IF(16&lt;=F$7,38,0))))+IF($E9="",0,IF(23&lt;=F$9,0,IF(19&lt;=F$9,63,IF(16&lt;=F$9,38,0))))+IF($E10="",0,IF(23&lt;=F$10,0,IF(19&lt;=F$10,63,IF(16&lt;=F$10,38,0))))</f>
        <v>101</v>
      </c>
      <c r="G15" s="63">
        <f t="shared" ca="1" si="84"/>
        <v>101</v>
      </c>
      <c r="H15" s="63">
        <f t="shared" ca="1" si="84"/>
        <v>126</v>
      </c>
      <c r="I15" s="63">
        <f t="shared" ca="1" si="84"/>
        <v>126</v>
      </c>
      <c r="J15" s="63">
        <f t="shared" ca="1" si="84"/>
        <v>63</v>
      </c>
      <c r="K15" s="63">
        <f t="shared" ca="1" si="84"/>
        <v>63</v>
      </c>
      <c r="L15" s="63">
        <f t="shared" ca="1" si="84"/>
        <v>0</v>
      </c>
      <c r="M15" s="63">
        <f t="shared" ca="1" si="84"/>
        <v>0</v>
      </c>
      <c r="N15" s="63">
        <f t="shared" ca="1" si="84"/>
        <v>0</v>
      </c>
      <c r="O15" s="63">
        <f t="shared" ca="1" si="84"/>
        <v>0</v>
      </c>
      <c r="P15" s="63">
        <f t="shared" ca="1" si="84"/>
        <v>0</v>
      </c>
      <c r="Q15" s="63">
        <f t="shared" ca="1" si="84"/>
        <v>0</v>
      </c>
      <c r="R15" s="63">
        <f t="shared" ca="1" si="84"/>
        <v>0</v>
      </c>
      <c r="S15" s="63">
        <f t="shared" ca="1" si="84"/>
        <v>0</v>
      </c>
      <c r="T15" s="63">
        <f t="shared" ca="1" si="84"/>
        <v>0</v>
      </c>
      <c r="U15" s="63">
        <f t="shared" ca="1" si="84"/>
        <v>0</v>
      </c>
      <c r="V15" s="63">
        <f t="shared" ca="1" si="84"/>
        <v>0</v>
      </c>
      <c r="W15" s="63">
        <f t="shared" ca="1" si="84"/>
        <v>0</v>
      </c>
      <c r="X15" s="63">
        <f t="shared" ca="1" si="84"/>
        <v>0</v>
      </c>
      <c r="Y15" s="63">
        <f t="shared" ca="1" si="84"/>
        <v>0</v>
      </c>
      <c r="Z15" s="63">
        <f t="shared" ca="1" si="84"/>
        <v>0</v>
      </c>
      <c r="AA15" s="63">
        <f t="shared" ca="1" si="84"/>
        <v>0</v>
      </c>
      <c r="AB15" s="63">
        <f t="shared" ca="1" si="84"/>
        <v>0</v>
      </c>
      <c r="AC15" s="63">
        <f t="shared" ca="1" si="84"/>
        <v>0</v>
      </c>
      <c r="AD15" s="63">
        <f t="shared" ca="1" si="84"/>
        <v>0</v>
      </c>
      <c r="AE15" s="63">
        <f t="shared" ca="1" si="84"/>
        <v>0</v>
      </c>
      <c r="AF15" s="63">
        <f t="shared" ca="1" si="84"/>
        <v>0</v>
      </c>
      <c r="AG15" s="63">
        <f t="shared" ca="1" si="84"/>
        <v>0</v>
      </c>
      <c r="AH15" s="63">
        <f t="shared" ca="1" si="84"/>
        <v>0</v>
      </c>
      <c r="AI15" s="63">
        <f t="shared" ca="1" si="84"/>
        <v>0</v>
      </c>
      <c r="AJ15" s="63">
        <f t="shared" ca="1" si="84"/>
        <v>0</v>
      </c>
      <c r="AK15" s="63">
        <f t="shared" ca="1" si="84"/>
        <v>0</v>
      </c>
      <c r="AL15" s="63">
        <f t="shared" ref="AL15:BF15" ca="1" si="85">IF($E6="",0,IF(23&lt;=AL$6,0,IF(19&lt;=AL$6,63,IF(16&lt;=AL$6,38,0))))+IF($E7="",0,IF(23&lt;=AL$7,0,IF(19&lt;=AL$7,63,IF(16&lt;=AL$7,38,0))))+IF($E9="",0,IF(23&lt;=AL$9,0,IF(19&lt;=AL$9,63,IF(16&lt;=AL$9,38,0))))+IF($E10="",0,IF(23&lt;=AL$10,0,IF(19&lt;=AL$10,63,IF(16&lt;=AL$10,38,0))))</f>
        <v>0</v>
      </c>
      <c r="AM15" s="63">
        <f t="shared" ca="1" si="85"/>
        <v>0</v>
      </c>
      <c r="AN15" s="63">
        <f t="shared" ca="1" si="85"/>
        <v>0</v>
      </c>
      <c r="AO15" s="63">
        <f t="shared" ca="1" si="85"/>
        <v>0</v>
      </c>
      <c r="AP15" s="63">
        <f t="shared" ca="1" si="85"/>
        <v>0</v>
      </c>
      <c r="AQ15" s="63">
        <f t="shared" ca="1" si="85"/>
        <v>0</v>
      </c>
      <c r="AR15" s="63">
        <f t="shared" ca="1" si="85"/>
        <v>0</v>
      </c>
      <c r="AS15" s="63">
        <f t="shared" ca="1" si="85"/>
        <v>0</v>
      </c>
      <c r="AT15" s="63">
        <f t="shared" ca="1" si="85"/>
        <v>0</v>
      </c>
      <c r="AU15" s="63">
        <f t="shared" ca="1" si="85"/>
        <v>0</v>
      </c>
      <c r="AV15" s="63">
        <f t="shared" ca="1" si="85"/>
        <v>0</v>
      </c>
      <c r="AW15" s="63">
        <f t="shared" ca="1" si="85"/>
        <v>0</v>
      </c>
      <c r="AX15" s="63">
        <f t="shared" ca="1" si="85"/>
        <v>0</v>
      </c>
      <c r="AY15" s="63">
        <f t="shared" ca="1" si="85"/>
        <v>0</v>
      </c>
      <c r="AZ15" s="63">
        <f t="shared" ca="1" si="85"/>
        <v>0</v>
      </c>
      <c r="BA15" s="63">
        <f t="shared" ca="1" si="85"/>
        <v>0</v>
      </c>
      <c r="BB15" s="63">
        <f t="shared" ca="1" si="85"/>
        <v>0</v>
      </c>
      <c r="BC15" s="63">
        <f t="shared" ca="1" si="85"/>
        <v>0</v>
      </c>
      <c r="BD15" s="63">
        <f t="shared" ca="1" si="85"/>
        <v>0</v>
      </c>
      <c r="BE15" s="63">
        <f t="shared" ca="1" si="85"/>
        <v>0</v>
      </c>
      <c r="BF15" s="203">
        <f t="shared" ca="1" si="85"/>
        <v>0</v>
      </c>
      <c r="BG15" s="203">
        <f t="shared" ref="BG15:CC15" ca="1" si="86">IF($E6="",0,IF(23&lt;=BG$6,0,IF(19&lt;=BG$6,63,IF(16&lt;=BG$6,38,0))))+IF($E7="",0,IF(23&lt;=BG$7,0,IF(19&lt;=BG$7,63,IF(16&lt;=BG$7,38,0))))+IF($E9="",0,IF(23&lt;=BG$9,0,IF(19&lt;=BG$9,63,IF(16&lt;=BG$9,38,0))))+IF($E10="",0,IF(23&lt;=BG$10,0,IF(19&lt;=BG$10,63,IF(16&lt;=BG$10,38,0))))</f>
        <v>0</v>
      </c>
      <c r="BH15" s="203">
        <f t="shared" ca="1" si="86"/>
        <v>0</v>
      </c>
      <c r="BI15" s="203">
        <f t="shared" ca="1" si="86"/>
        <v>0</v>
      </c>
      <c r="BJ15" s="203">
        <f t="shared" ca="1" si="86"/>
        <v>0</v>
      </c>
      <c r="BK15" s="203">
        <f t="shared" ca="1" si="86"/>
        <v>0</v>
      </c>
      <c r="BL15" s="203">
        <f t="shared" ca="1" si="86"/>
        <v>0</v>
      </c>
      <c r="BM15" s="203">
        <f t="shared" ca="1" si="86"/>
        <v>0</v>
      </c>
      <c r="BN15" s="203">
        <f t="shared" ca="1" si="86"/>
        <v>0</v>
      </c>
      <c r="BO15" s="203">
        <f t="shared" ca="1" si="86"/>
        <v>0</v>
      </c>
      <c r="BP15" s="203">
        <f t="shared" ca="1" si="86"/>
        <v>0</v>
      </c>
      <c r="BQ15" s="203">
        <f t="shared" ca="1" si="86"/>
        <v>0</v>
      </c>
      <c r="BR15" s="203">
        <f t="shared" ca="1" si="86"/>
        <v>0</v>
      </c>
      <c r="BS15" s="203">
        <f t="shared" ca="1" si="86"/>
        <v>0</v>
      </c>
      <c r="BT15" s="203">
        <f t="shared" ca="1" si="86"/>
        <v>0</v>
      </c>
      <c r="BU15" s="203">
        <f t="shared" ca="1" si="86"/>
        <v>0</v>
      </c>
      <c r="BV15" s="203">
        <f t="shared" ca="1" si="86"/>
        <v>0</v>
      </c>
      <c r="BW15" s="203">
        <f t="shared" ca="1" si="86"/>
        <v>0</v>
      </c>
      <c r="BX15" s="203">
        <f t="shared" ca="1" si="86"/>
        <v>0</v>
      </c>
      <c r="BY15" s="203">
        <f t="shared" ca="1" si="86"/>
        <v>0</v>
      </c>
      <c r="BZ15" s="203">
        <f t="shared" ca="1" si="86"/>
        <v>0</v>
      </c>
      <c r="CA15" s="203">
        <f t="shared" ca="1" si="86"/>
        <v>0</v>
      </c>
      <c r="CB15" s="203">
        <f t="shared" ca="1" si="86"/>
        <v>0</v>
      </c>
      <c r="CC15" s="203">
        <f t="shared" ca="1" si="86"/>
        <v>0</v>
      </c>
      <c r="CD15" s="206"/>
    </row>
    <row r="16" spans="3:82" x14ac:dyDescent="0.45">
      <c r="C16" s="56" t="s">
        <v>149</v>
      </c>
      <c r="D16" s="499" t="s">
        <v>150</v>
      </c>
      <c r="E16" s="500"/>
      <c r="F16" s="62">
        <f t="shared" ref="F16:AK16" si="87">IF($E11="",0,IF(F11&gt;=70,58,0))+IF($E12="",0,IF(F12&gt;=70,58,0))</f>
        <v>0</v>
      </c>
      <c r="G16" s="63">
        <f t="shared" si="87"/>
        <v>0</v>
      </c>
      <c r="H16" s="63">
        <f t="shared" si="87"/>
        <v>0</v>
      </c>
      <c r="I16" s="63">
        <f t="shared" si="87"/>
        <v>0</v>
      </c>
      <c r="J16" s="63">
        <f t="shared" si="87"/>
        <v>0</v>
      </c>
      <c r="K16" s="63">
        <f t="shared" si="87"/>
        <v>0</v>
      </c>
      <c r="L16" s="63">
        <f t="shared" si="87"/>
        <v>0</v>
      </c>
      <c r="M16" s="63">
        <f t="shared" si="87"/>
        <v>0</v>
      </c>
      <c r="N16" s="63">
        <f t="shared" si="87"/>
        <v>0</v>
      </c>
      <c r="O16" s="63">
        <f t="shared" si="87"/>
        <v>0</v>
      </c>
      <c r="P16" s="63">
        <f t="shared" si="87"/>
        <v>0</v>
      </c>
      <c r="Q16" s="63">
        <f t="shared" si="87"/>
        <v>0</v>
      </c>
      <c r="R16" s="63">
        <f t="shared" si="87"/>
        <v>0</v>
      </c>
      <c r="S16" s="63">
        <f t="shared" si="87"/>
        <v>0</v>
      </c>
      <c r="T16" s="63">
        <f t="shared" si="87"/>
        <v>0</v>
      </c>
      <c r="U16" s="63">
        <f t="shared" si="87"/>
        <v>0</v>
      </c>
      <c r="V16" s="63">
        <f t="shared" si="87"/>
        <v>0</v>
      </c>
      <c r="W16" s="63">
        <f t="shared" si="87"/>
        <v>0</v>
      </c>
      <c r="X16" s="63">
        <f t="shared" si="87"/>
        <v>0</v>
      </c>
      <c r="Y16" s="63">
        <f t="shared" si="87"/>
        <v>0</v>
      </c>
      <c r="Z16" s="63">
        <f t="shared" si="87"/>
        <v>0</v>
      </c>
      <c r="AA16" s="63">
        <f t="shared" si="87"/>
        <v>0</v>
      </c>
      <c r="AB16" s="63">
        <f t="shared" si="87"/>
        <v>0</v>
      </c>
      <c r="AC16" s="63">
        <f t="shared" si="87"/>
        <v>0</v>
      </c>
      <c r="AD16" s="63">
        <f t="shared" si="87"/>
        <v>0</v>
      </c>
      <c r="AE16" s="63">
        <f t="shared" si="87"/>
        <v>0</v>
      </c>
      <c r="AF16" s="63">
        <f t="shared" si="87"/>
        <v>0</v>
      </c>
      <c r="AG16" s="63">
        <f t="shared" si="87"/>
        <v>0</v>
      </c>
      <c r="AH16" s="63">
        <f t="shared" si="87"/>
        <v>0</v>
      </c>
      <c r="AI16" s="63">
        <f t="shared" si="87"/>
        <v>0</v>
      </c>
      <c r="AJ16" s="63">
        <f t="shared" si="87"/>
        <v>0</v>
      </c>
      <c r="AK16" s="63">
        <f t="shared" si="87"/>
        <v>0</v>
      </c>
      <c r="AL16" s="63">
        <f t="shared" ref="AL16:BF16" si="88">IF($E11="",0,IF(AL11&gt;=70,58,0))+IF($E12="",0,IF(AL12&gt;=70,58,0))</f>
        <v>0</v>
      </c>
      <c r="AM16" s="63">
        <f t="shared" si="88"/>
        <v>0</v>
      </c>
      <c r="AN16" s="63">
        <f t="shared" si="88"/>
        <v>0</v>
      </c>
      <c r="AO16" s="63">
        <f t="shared" si="88"/>
        <v>0</v>
      </c>
      <c r="AP16" s="63">
        <f t="shared" si="88"/>
        <v>0</v>
      </c>
      <c r="AQ16" s="63">
        <f t="shared" si="88"/>
        <v>0</v>
      </c>
      <c r="AR16" s="63">
        <f t="shared" si="88"/>
        <v>0</v>
      </c>
      <c r="AS16" s="63">
        <f t="shared" si="88"/>
        <v>0</v>
      </c>
      <c r="AT16" s="63">
        <f t="shared" si="88"/>
        <v>0</v>
      </c>
      <c r="AU16" s="63">
        <f t="shared" si="88"/>
        <v>0</v>
      </c>
      <c r="AV16" s="63">
        <f t="shared" si="88"/>
        <v>0</v>
      </c>
      <c r="AW16" s="63">
        <f t="shared" si="88"/>
        <v>0</v>
      </c>
      <c r="AX16" s="63">
        <f t="shared" si="88"/>
        <v>0</v>
      </c>
      <c r="AY16" s="63">
        <f t="shared" si="88"/>
        <v>0</v>
      </c>
      <c r="AZ16" s="63">
        <f t="shared" si="88"/>
        <v>0</v>
      </c>
      <c r="BA16" s="63">
        <f t="shared" si="88"/>
        <v>0</v>
      </c>
      <c r="BB16" s="63">
        <f t="shared" si="88"/>
        <v>0</v>
      </c>
      <c r="BC16" s="63">
        <f t="shared" si="88"/>
        <v>0</v>
      </c>
      <c r="BD16" s="63">
        <f t="shared" si="88"/>
        <v>0</v>
      </c>
      <c r="BE16" s="63">
        <f t="shared" si="88"/>
        <v>0</v>
      </c>
      <c r="BF16" s="203">
        <f t="shared" si="88"/>
        <v>0</v>
      </c>
      <c r="BG16" s="203">
        <f t="shared" ref="BG16:CC16" si="89">IF($E11="",0,IF(BG11&gt;=70,58,0))+IF($E12="",0,IF(BG12&gt;=70,58,0))</f>
        <v>0</v>
      </c>
      <c r="BH16" s="203">
        <f t="shared" si="89"/>
        <v>0</v>
      </c>
      <c r="BI16" s="203">
        <f t="shared" si="89"/>
        <v>0</v>
      </c>
      <c r="BJ16" s="203">
        <f t="shared" si="89"/>
        <v>0</v>
      </c>
      <c r="BK16" s="203">
        <f t="shared" si="89"/>
        <v>0</v>
      </c>
      <c r="BL16" s="203">
        <f t="shared" si="89"/>
        <v>0</v>
      </c>
      <c r="BM16" s="203">
        <f t="shared" si="89"/>
        <v>0</v>
      </c>
      <c r="BN16" s="203">
        <f t="shared" si="89"/>
        <v>0</v>
      </c>
      <c r="BO16" s="203">
        <f t="shared" si="89"/>
        <v>0</v>
      </c>
      <c r="BP16" s="203">
        <f t="shared" si="89"/>
        <v>0</v>
      </c>
      <c r="BQ16" s="203">
        <f t="shared" si="89"/>
        <v>0</v>
      </c>
      <c r="BR16" s="203">
        <f t="shared" si="89"/>
        <v>0</v>
      </c>
      <c r="BS16" s="203">
        <f t="shared" si="89"/>
        <v>0</v>
      </c>
      <c r="BT16" s="203">
        <f t="shared" si="89"/>
        <v>0</v>
      </c>
      <c r="BU16" s="203">
        <f t="shared" si="89"/>
        <v>0</v>
      </c>
      <c r="BV16" s="203">
        <f t="shared" si="89"/>
        <v>0</v>
      </c>
      <c r="BW16" s="203">
        <f t="shared" si="89"/>
        <v>0</v>
      </c>
      <c r="BX16" s="203">
        <f t="shared" si="89"/>
        <v>0</v>
      </c>
      <c r="BY16" s="203">
        <f t="shared" si="89"/>
        <v>0</v>
      </c>
      <c r="BZ16" s="203">
        <f t="shared" si="89"/>
        <v>0</v>
      </c>
      <c r="CA16" s="203">
        <f t="shared" si="89"/>
        <v>0</v>
      </c>
      <c r="CB16" s="203">
        <f t="shared" si="89"/>
        <v>0</v>
      </c>
      <c r="CC16" s="203">
        <f t="shared" si="89"/>
        <v>0</v>
      </c>
      <c r="CD16" s="206"/>
    </row>
    <row r="17" spans="3:82" x14ac:dyDescent="0.45">
      <c r="C17" s="138"/>
      <c r="D17" s="139"/>
      <c r="E17" s="140"/>
      <c r="F17" s="141"/>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6"/>
    </row>
    <row r="18" spans="3:82" x14ac:dyDescent="0.45">
      <c r="C18" s="143" t="s">
        <v>146</v>
      </c>
      <c r="D18" s="501" t="s">
        <v>151</v>
      </c>
      <c r="E18" s="502"/>
      <c r="F18" s="144">
        <f t="shared" ref="F18:AK18" ca="1" si="90">F15+F16</f>
        <v>101</v>
      </c>
      <c r="G18" s="145">
        <f t="shared" ca="1" si="90"/>
        <v>101</v>
      </c>
      <c r="H18" s="145">
        <f t="shared" ca="1" si="90"/>
        <v>126</v>
      </c>
      <c r="I18" s="145">
        <f t="shared" ca="1" si="90"/>
        <v>126</v>
      </c>
      <c r="J18" s="145">
        <f t="shared" ca="1" si="90"/>
        <v>63</v>
      </c>
      <c r="K18" s="145">
        <f t="shared" ca="1" si="90"/>
        <v>63</v>
      </c>
      <c r="L18" s="145">
        <f t="shared" ca="1" si="90"/>
        <v>0</v>
      </c>
      <c r="M18" s="145">
        <f t="shared" ca="1" si="90"/>
        <v>0</v>
      </c>
      <c r="N18" s="145">
        <f t="shared" ca="1" si="90"/>
        <v>0</v>
      </c>
      <c r="O18" s="145">
        <f t="shared" ca="1" si="90"/>
        <v>0</v>
      </c>
      <c r="P18" s="145">
        <f t="shared" ca="1" si="90"/>
        <v>0</v>
      </c>
      <c r="Q18" s="145">
        <f t="shared" ca="1" si="90"/>
        <v>0</v>
      </c>
      <c r="R18" s="145">
        <f t="shared" ca="1" si="90"/>
        <v>0</v>
      </c>
      <c r="S18" s="145">
        <f t="shared" ca="1" si="90"/>
        <v>0</v>
      </c>
      <c r="T18" s="145">
        <f t="shared" ca="1" si="90"/>
        <v>0</v>
      </c>
      <c r="U18" s="145">
        <f t="shared" ca="1" si="90"/>
        <v>0</v>
      </c>
      <c r="V18" s="145">
        <f t="shared" ca="1" si="90"/>
        <v>0</v>
      </c>
      <c r="W18" s="145">
        <f t="shared" ca="1" si="90"/>
        <v>0</v>
      </c>
      <c r="X18" s="145">
        <f t="shared" ca="1" si="90"/>
        <v>0</v>
      </c>
      <c r="Y18" s="145">
        <f t="shared" ca="1" si="90"/>
        <v>0</v>
      </c>
      <c r="Z18" s="145">
        <f t="shared" ca="1" si="90"/>
        <v>0</v>
      </c>
      <c r="AA18" s="145">
        <f t="shared" ca="1" si="90"/>
        <v>0</v>
      </c>
      <c r="AB18" s="145">
        <f t="shared" ca="1" si="90"/>
        <v>0</v>
      </c>
      <c r="AC18" s="145">
        <f t="shared" ca="1" si="90"/>
        <v>0</v>
      </c>
      <c r="AD18" s="145">
        <f t="shared" ca="1" si="90"/>
        <v>0</v>
      </c>
      <c r="AE18" s="145">
        <f t="shared" ca="1" si="90"/>
        <v>0</v>
      </c>
      <c r="AF18" s="145">
        <f t="shared" ca="1" si="90"/>
        <v>0</v>
      </c>
      <c r="AG18" s="145">
        <f t="shared" ca="1" si="90"/>
        <v>0</v>
      </c>
      <c r="AH18" s="145">
        <f t="shared" ca="1" si="90"/>
        <v>0</v>
      </c>
      <c r="AI18" s="145">
        <f t="shared" ca="1" si="90"/>
        <v>0</v>
      </c>
      <c r="AJ18" s="145">
        <f t="shared" ca="1" si="90"/>
        <v>0</v>
      </c>
      <c r="AK18" s="145">
        <f t="shared" ca="1" si="90"/>
        <v>0</v>
      </c>
      <c r="AL18" s="145">
        <f t="shared" ref="AL18:BF18" ca="1" si="91">AL15+AL16</f>
        <v>0</v>
      </c>
      <c r="AM18" s="145">
        <f t="shared" ca="1" si="91"/>
        <v>0</v>
      </c>
      <c r="AN18" s="145">
        <f t="shared" ca="1" si="91"/>
        <v>0</v>
      </c>
      <c r="AO18" s="145">
        <f t="shared" ca="1" si="91"/>
        <v>0</v>
      </c>
      <c r="AP18" s="145">
        <f t="shared" ca="1" si="91"/>
        <v>0</v>
      </c>
      <c r="AQ18" s="145">
        <f t="shared" ca="1" si="91"/>
        <v>0</v>
      </c>
      <c r="AR18" s="145">
        <f t="shared" ca="1" si="91"/>
        <v>0</v>
      </c>
      <c r="AS18" s="145">
        <f t="shared" ca="1" si="91"/>
        <v>0</v>
      </c>
      <c r="AT18" s="145">
        <f t="shared" ca="1" si="91"/>
        <v>0</v>
      </c>
      <c r="AU18" s="145">
        <f t="shared" ca="1" si="91"/>
        <v>0</v>
      </c>
      <c r="AV18" s="145">
        <f t="shared" ca="1" si="91"/>
        <v>0</v>
      </c>
      <c r="AW18" s="145">
        <f t="shared" ca="1" si="91"/>
        <v>0</v>
      </c>
      <c r="AX18" s="145">
        <f t="shared" ca="1" si="91"/>
        <v>0</v>
      </c>
      <c r="AY18" s="145">
        <f t="shared" ca="1" si="91"/>
        <v>0</v>
      </c>
      <c r="AZ18" s="145">
        <f t="shared" ca="1" si="91"/>
        <v>0</v>
      </c>
      <c r="BA18" s="145">
        <f t="shared" ca="1" si="91"/>
        <v>0</v>
      </c>
      <c r="BB18" s="145">
        <f t="shared" ca="1" si="91"/>
        <v>0</v>
      </c>
      <c r="BC18" s="145">
        <f t="shared" ca="1" si="91"/>
        <v>0</v>
      </c>
      <c r="BD18" s="145">
        <f t="shared" ca="1" si="91"/>
        <v>0</v>
      </c>
      <c r="BE18" s="145">
        <f t="shared" ca="1" si="91"/>
        <v>0</v>
      </c>
      <c r="BF18" s="205">
        <f t="shared" ca="1" si="91"/>
        <v>0</v>
      </c>
      <c r="BG18" s="205">
        <f t="shared" ref="BG18:CC18" ca="1" si="92">BG15+BG16</f>
        <v>0</v>
      </c>
      <c r="BH18" s="205">
        <f t="shared" ca="1" si="92"/>
        <v>0</v>
      </c>
      <c r="BI18" s="205">
        <f t="shared" ca="1" si="92"/>
        <v>0</v>
      </c>
      <c r="BJ18" s="205">
        <f t="shared" ca="1" si="92"/>
        <v>0</v>
      </c>
      <c r="BK18" s="205">
        <f t="shared" ca="1" si="92"/>
        <v>0</v>
      </c>
      <c r="BL18" s="205">
        <f t="shared" ca="1" si="92"/>
        <v>0</v>
      </c>
      <c r="BM18" s="205">
        <f t="shared" ca="1" si="92"/>
        <v>0</v>
      </c>
      <c r="BN18" s="205">
        <f t="shared" ca="1" si="92"/>
        <v>0</v>
      </c>
      <c r="BO18" s="205">
        <f t="shared" ca="1" si="92"/>
        <v>0</v>
      </c>
      <c r="BP18" s="205">
        <f t="shared" ca="1" si="92"/>
        <v>0</v>
      </c>
      <c r="BQ18" s="205">
        <f t="shared" ca="1" si="92"/>
        <v>0</v>
      </c>
      <c r="BR18" s="205">
        <f t="shared" ca="1" si="92"/>
        <v>0</v>
      </c>
      <c r="BS18" s="205">
        <f t="shared" ca="1" si="92"/>
        <v>0</v>
      </c>
      <c r="BT18" s="205">
        <f t="shared" ca="1" si="92"/>
        <v>0</v>
      </c>
      <c r="BU18" s="205">
        <f t="shared" ca="1" si="92"/>
        <v>0</v>
      </c>
      <c r="BV18" s="205">
        <f t="shared" ca="1" si="92"/>
        <v>0</v>
      </c>
      <c r="BW18" s="205">
        <f t="shared" ca="1" si="92"/>
        <v>0</v>
      </c>
      <c r="BX18" s="205">
        <f t="shared" ca="1" si="92"/>
        <v>0</v>
      </c>
      <c r="BY18" s="205">
        <f t="shared" ca="1" si="92"/>
        <v>0</v>
      </c>
      <c r="BZ18" s="205">
        <f t="shared" ca="1" si="92"/>
        <v>0</v>
      </c>
      <c r="CA18" s="205">
        <f t="shared" ca="1" si="92"/>
        <v>0</v>
      </c>
      <c r="CB18" s="205">
        <f t="shared" ca="1" si="92"/>
        <v>0</v>
      </c>
      <c r="CC18" s="205">
        <f t="shared" ca="1" si="92"/>
        <v>0</v>
      </c>
      <c r="CD18" s="206"/>
    </row>
    <row r="19" spans="3:82" ht="19.8" customHeight="1" x14ac:dyDescent="0.5">
      <c r="C19" s="4"/>
      <c r="D19" s="73"/>
      <c r="E19" s="72"/>
      <c r="F19" s="72"/>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206"/>
    </row>
    <row r="20" spans="3:82" ht="15" customHeight="1" x14ac:dyDescent="0.5">
      <c r="C20" s="493" t="s">
        <v>223</v>
      </c>
      <c r="D20" s="489" t="s">
        <v>203</v>
      </c>
      <c r="E20" s="490"/>
      <c r="F20" s="136">
        <f ca="1">IF(F$3&gt;=基本データ!$Q$46+1,0,基本データ!$P$46/10000)</f>
        <v>1.5</v>
      </c>
      <c r="G20" s="137">
        <f ca="1">IF(G3&gt;=基本データ!$Q$46+1,0,基本データ!$P$46/10000)</f>
        <v>1.5</v>
      </c>
      <c r="H20" s="137">
        <f ca="1">IF(H3&gt;=基本データ!$Q$46+1,0,基本データ!$P$46/10000)</f>
        <v>1.5</v>
      </c>
      <c r="I20" s="137">
        <f ca="1">IF(I3&gt;=基本データ!$Q$46+1,0,基本データ!$P$46/10000)</f>
        <v>1.5</v>
      </c>
      <c r="J20" s="137">
        <f ca="1">IF(J3&gt;=基本データ!$Q$46+1,0,基本データ!$P$46/10000)</f>
        <v>1.5</v>
      </c>
      <c r="K20" s="137">
        <f ca="1">IF(K3&gt;=基本データ!$Q$46+1,0,基本データ!$P$46/10000)</f>
        <v>1.5</v>
      </c>
      <c r="L20" s="137">
        <f ca="1">IF(L3&gt;=基本データ!$Q$46+1,0,基本データ!$P$46/10000)</f>
        <v>1.5</v>
      </c>
      <c r="M20" s="137">
        <f ca="1">IF(M3&gt;=基本データ!$Q$46+1,0,基本データ!$P$46/10000)</f>
        <v>1.5</v>
      </c>
      <c r="N20" s="137">
        <f ca="1">IF(N3&gt;=基本データ!$Q$46+1,0,基本データ!$P$46/10000)</f>
        <v>1.5</v>
      </c>
      <c r="O20" s="137">
        <f ca="1">IF(O3&gt;=基本データ!$Q$46+1,0,基本データ!$P$46/10000)</f>
        <v>1.5</v>
      </c>
      <c r="P20" s="137">
        <f ca="1">IF(P3&gt;=基本データ!$Q$46+1,0,基本データ!$P$46/10000)</f>
        <v>1.5</v>
      </c>
      <c r="Q20" s="137">
        <f ca="1">IF(Q3&gt;=基本データ!$Q$46+1,0,基本データ!$P$46/10000)</f>
        <v>0</v>
      </c>
      <c r="R20" s="137">
        <f ca="1">IF(R3&gt;=基本データ!$Q$46+1,0,基本データ!$P$46/10000)</f>
        <v>0</v>
      </c>
      <c r="S20" s="137">
        <f ca="1">IF(S3&gt;=基本データ!$Q$46+1,0,基本データ!$P$46/10000)</f>
        <v>0</v>
      </c>
      <c r="T20" s="137">
        <f ca="1">IF(T3&gt;=基本データ!$Q$46+1,0,基本データ!$P$46/10000)</f>
        <v>0</v>
      </c>
      <c r="U20" s="137">
        <f ca="1">IF(U3&gt;=基本データ!$Q$46+1,0,基本データ!$P$46/10000)</f>
        <v>0</v>
      </c>
      <c r="V20" s="137">
        <f ca="1">IF(V3&gt;=基本データ!$Q$46+1,0,基本データ!$P$46/10000)</f>
        <v>0</v>
      </c>
      <c r="W20" s="137">
        <f ca="1">IF(W3&gt;=基本データ!$Q$46+1,0,基本データ!$P$46/10000)</f>
        <v>0</v>
      </c>
      <c r="X20" s="137">
        <f ca="1">IF(X3&gt;=基本データ!$Q$46+1,0,基本データ!$P$46/10000)</f>
        <v>0</v>
      </c>
      <c r="Y20" s="137">
        <f ca="1">IF(Y3&gt;=基本データ!$Q$46+1,0,基本データ!$P$46/10000)</f>
        <v>0</v>
      </c>
      <c r="Z20" s="137">
        <f ca="1">IF(Z3&gt;=基本データ!$Q$46+1,0,基本データ!$P$46/10000)</f>
        <v>0</v>
      </c>
      <c r="AA20" s="137">
        <f ca="1">IF(AA3&gt;=基本データ!$Q$46+1,0,基本データ!$P$46/10000)</f>
        <v>0</v>
      </c>
      <c r="AB20" s="137">
        <f ca="1">IF(AB3&gt;=基本データ!$Q$46+1,0,基本データ!$P$46/10000)</f>
        <v>0</v>
      </c>
      <c r="AC20" s="137">
        <f ca="1">IF(AC3&gt;=基本データ!$Q$46+1,0,基本データ!$P$46/10000)</f>
        <v>0</v>
      </c>
      <c r="AD20" s="137">
        <f ca="1">IF(AD3&gt;=基本データ!$Q$46+1,0,基本データ!$P$46/10000)</f>
        <v>0</v>
      </c>
      <c r="AE20" s="137">
        <f ca="1">IF(AE3&gt;=基本データ!$Q$46+1,0,基本データ!$P$46/10000)</f>
        <v>0</v>
      </c>
      <c r="AF20" s="137">
        <f ca="1">IF(AF3&gt;=基本データ!$Q$46+1,0,基本データ!$P$46/10000)</f>
        <v>0</v>
      </c>
      <c r="AG20" s="137">
        <f ca="1">IF(AG3&gt;=基本データ!$Q$46+1,0,基本データ!$P$46/10000)</f>
        <v>0</v>
      </c>
      <c r="AH20" s="137">
        <f ca="1">IF(AH3&gt;=基本データ!$Q$46+1,0,基本データ!$P$46/10000)</f>
        <v>0</v>
      </c>
      <c r="AI20" s="137">
        <f ca="1">IF(AI3&gt;=基本データ!$Q$46+1,0,基本データ!$P$46/10000)</f>
        <v>0</v>
      </c>
      <c r="AJ20" s="137">
        <f ca="1">IF(AJ3&gt;=基本データ!$Q$46+1,0,基本データ!$P$46/10000)</f>
        <v>0</v>
      </c>
      <c r="AK20" s="137">
        <f ca="1">IF(AK3&gt;=基本データ!$Q$46+1,0,基本データ!$P$46/10000)</f>
        <v>0</v>
      </c>
      <c r="AL20" s="137">
        <f ca="1">IF(AL3&gt;=基本データ!$Q$46+1,0,基本データ!$P$46/10000)</f>
        <v>0</v>
      </c>
      <c r="AM20" s="137">
        <f ca="1">IF(AM3&gt;=基本データ!$Q$46+1,0,基本データ!$P$46/10000)</f>
        <v>0</v>
      </c>
      <c r="AN20" s="137">
        <f ca="1">IF(AN3&gt;=基本データ!$Q$46+1,0,基本データ!$P$46/10000)</f>
        <v>0</v>
      </c>
      <c r="AO20" s="137">
        <f ca="1">IF(AO3&gt;=基本データ!$Q$46+1,0,基本データ!$P$46/10000)</f>
        <v>0</v>
      </c>
      <c r="AP20" s="137">
        <f ca="1">IF(AP3&gt;=基本データ!$Q$46+1,0,基本データ!$P$46/10000)</f>
        <v>0</v>
      </c>
      <c r="AQ20" s="137">
        <f ca="1">IF(AQ3&gt;=基本データ!$Q$46+1,0,基本データ!$P$46/10000)</f>
        <v>0</v>
      </c>
      <c r="AR20" s="137">
        <f ca="1">IF(AR3&gt;=基本データ!$Q$46+1,0,基本データ!$P$46/10000)</f>
        <v>0</v>
      </c>
      <c r="AS20" s="137">
        <f ca="1">IF(AS3&gt;=基本データ!$Q$46+1,0,基本データ!$P$46/10000)</f>
        <v>0</v>
      </c>
      <c r="AT20" s="137">
        <f ca="1">IF(AT3&gt;=基本データ!$Q$46+1,0,基本データ!$P$46/10000)</f>
        <v>0</v>
      </c>
      <c r="AU20" s="137">
        <f ca="1">IF(AU3&gt;=基本データ!$Q$46+1,0,基本データ!$P$46/10000)</f>
        <v>0</v>
      </c>
      <c r="AV20" s="137">
        <f ca="1">IF(AV3&gt;=基本データ!$Q$46+1,0,基本データ!$P$46/10000)</f>
        <v>0</v>
      </c>
      <c r="AW20" s="137">
        <f ca="1">IF(AW3&gt;=基本データ!$Q$46+1,0,基本データ!$P$46/10000)</f>
        <v>0</v>
      </c>
      <c r="AX20" s="137">
        <f ca="1">IF(AX3&gt;=基本データ!$Q$46+1,0,基本データ!$P$46/10000)</f>
        <v>0</v>
      </c>
      <c r="AY20" s="137">
        <f ca="1">IF(AY3&gt;=基本データ!$Q$46+1,0,基本データ!$P$46/10000)</f>
        <v>0</v>
      </c>
      <c r="AZ20" s="137">
        <f ca="1">IF(AZ3&gt;=基本データ!$Q$46+1,0,基本データ!$P$46/10000)</f>
        <v>0</v>
      </c>
      <c r="BA20" s="137">
        <f ca="1">IF(BA3&gt;=基本データ!$Q$46+1,0,基本データ!$P$46/10000)</f>
        <v>0</v>
      </c>
      <c r="BB20" s="137">
        <f ca="1">IF(BB3&gt;=基本データ!$Q$46+1,0,基本データ!$P$46/10000)</f>
        <v>0</v>
      </c>
      <c r="BC20" s="137">
        <f ca="1">IF(BC3&gt;=基本データ!$Q$46+1,0,基本データ!$P$46/10000)</f>
        <v>0</v>
      </c>
      <c r="BD20" s="137">
        <f ca="1">IF(BD3&gt;=基本データ!$Q$46+1,0,基本データ!$P$46/10000)</f>
        <v>0</v>
      </c>
      <c r="BE20" s="137">
        <f ca="1">IF(BE3&gt;=基本データ!$Q$46+1,0,基本データ!$P$46/10000)</f>
        <v>0</v>
      </c>
      <c r="BF20" s="207">
        <f ca="1">IF(BF3&gt;=基本データ!$Q$46+1,0,基本データ!$P$46/10000)</f>
        <v>0</v>
      </c>
      <c r="BG20" s="207">
        <f ca="1">IF(BG3&gt;=基本データ!$Q$46+1,0,基本データ!$P$46/10000)</f>
        <v>0</v>
      </c>
      <c r="BH20" s="207">
        <f ca="1">IF(BH3&gt;=基本データ!$Q$46+1,0,基本データ!$P$46/10000)</f>
        <v>0</v>
      </c>
      <c r="BI20" s="207">
        <f ca="1">IF(BI3&gt;=基本データ!$Q$46+1,0,基本データ!$P$46/10000)</f>
        <v>0</v>
      </c>
      <c r="BJ20" s="207">
        <f ca="1">IF(BJ3&gt;=基本データ!$Q$46+1,0,基本データ!$P$46/10000)</f>
        <v>0</v>
      </c>
      <c r="BK20" s="207">
        <f ca="1">IF(BK3&gt;=基本データ!$Q$46+1,0,基本データ!$P$46/10000)</f>
        <v>0</v>
      </c>
      <c r="BL20" s="207">
        <f ca="1">IF(BL3&gt;=基本データ!$Q$46+1,0,基本データ!$P$46/10000)</f>
        <v>0</v>
      </c>
      <c r="BM20" s="207">
        <f ca="1">IF(BM3&gt;=基本データ!$Q$46+1,0,基本データ!$P$46/10000)</f>
        <v>0</v>
      </c>
      <c r="BN20" s="207">
        <f ca="1">IF(BN3&gt;=基本データ!$Q$46+1,0,基本データ!$P$46/10000)</f>
        <v>0</v>
      </c>
      <c r="BO20" s="207">
        <f ca="1">IF(BO3&gt;=基本データ!$Q$46+1,0,基本データ!$P$46/10000)</f>
        <v>0</v>
      </c>
      <c r="BP20" s="207">
        <f ca="1">IF(BP3&gt;=基本データ!$Q$46+1,0,基本データ!$P$46/10000)</f>
        <v>0</v>
      </c>
      <c r="BQ20" s="207">
        <f ca="1">IF(BQ3&gt;=基本データ!$Q$46+1,0,基本データ!$P$46/10000)</f>
        <v>0</v>
      </c>
      <c r="BR20" s="207">
        <f ca="1">IF(BR3&gt;=基本データ!$Q$46+1,0,基本データ!$P$46/10000)</f>
        <v>0</v>
      </c>
      <c r="BS20" s="207">
        <f ca="1">IF(BS3&gt;=基本データ!$Q$46+1,0,基本データ!$P$46/10000)</f>
        <v>0</v>
      </c>
      <c r="BT20" s="207">
        <f ca="1">IF(BT3&gt;=基本データ!$Q$46+1,0,基本データ!$P$46/10000)</f>
        <v>0</v>
      </c>
      <c r="BU20" s="207">
        <f ca="1">IF(BU3&gt;=基本データ!$Q$46+1,0,基本データ!$P$46/10000)</f>
        <v>0</v>
      </c>
      <c r="BV20" s="207">
        <f ca="1">IF(BV3&gt;=基本データ!$Q$46+1,0,基本データ!$P$46/10000)</f>
        <v>0</v>
      </c>
      <c r="BW20" s="207">
        <f ca="1">IF(BW3&gt;=基本データ!$Q$46+1,0,基本データ!$P$46/10000)</f>
        <v>0</v>
      </c>
      <c r="BX20" s="207">
        <f ca="1">IF(BX3&gt;=基本データ!$Q$46+1,0,基本データ!$P$46/10000)</f>
        <v>0</v>
      </c>
      <c r="BY20" s="207">
        <f ca="1">IF(BY3&gt;=基本データ!$Q$46+1,0,基本データ!$P$46/10000)</f>
        <v>0</v>
      </c>
      <c r="BZ20" s="207">
        <f ca="1">IF(BZ3&gt;=基本データ!$Q$46+1,0,基本データ!$P$46/10000)</f>
        <v>0</v>
      </c>
      <c r="CA20" s="207">
        <f ca="1">IF(CA3&gt;=基本データ!$Q$46+1,0,基本データ!$P$46/10000)</f>
        <v>0</v>
      </c>
      <c r="CB20" s="207">
        <f ca="1">IF(CB3&gt;=基本データ!$Q$46+1,0,基本データ!$P$46/10000)</f>
        <v>0</v>
      </c>
      <c r="CC20" s="207">
        <f ca="1">IF(CC3&gt;=基本データ!$Q$46+1,0,基本データ!$P$46/10000)</f>
        <v>0</v>
      </c>
      <c r="CD20" s="206"/>
    </row>
    <row r="21" spans="3:82" ht="15" customHeight="1" x14ac:dyDescent="0.5">
      <c r="C21" s="494"/>
      <c r="D21" s="503" t="s">
        <v>204</v>
      </c>
      <c r="E21" s="504"/>
      <c r="F21" s="146">
        <f>IF(基本データ!$Q$48="永年",基本データ!$P$48/10000,IF(F3&gt;=基本データ!$Q$48+1,0,基本データ!$P$48/10000))</f>
        <v>0.5</v>
      </c>
      <c r="G21" s="147">
        <f>IF(基本データ!$Q$48="永年",基本データ!$P$48/10000,IF(G3&gt;=基本データ!$Q$48+1,0,基本データ!$P$48/10000))</f>
        <v>0.5</v>
      </c>
      <c r="H21" s="147">
        <f>IF(基本データ!$Q$48="永年",基本データ!$P$48/10000,IF(H3&gt;=基本データ!$Q$48+1,0,基本データ!$P$48/10000))</f>
        <v>0.5</v>
      </c>
      <c r="I21" s="147">
        <f>IF(基本データ!$Q$48="永年",基本データ!$P$48/10000,IF(I3&gt;=基本データ!$Q$48+1,0,基本データ!$P$48/10000))</f>
        <v>0.5</v>
      </c>
      <c r="J21" s="147">
        <f>IF(基本データ!$Q$48="永年",基本データ!$P$48/10000,IF(J3&gt;=基本データ!$Q$48+1,0,基本データ!$P$48/10000))</f>
        <v>0.5</v>
      </c>
      <c r="K21" s="147">
        <f>IF(基本データ!$Q$48="永年",基本データ!$P$48/10000,IF(K3&gt;=基本データ!$Q$48+1,0,基本データ!$P$48/10000))</f>
        <v>0.5</v>
      </c>
      <c r="L21" s="147">
        <f>IF(基本データ!$Q$48="永年",基本データ!$P$48/10000,IF(L3&gt;=基本データ!$Q$48+1,0,基本データ!$P$48/10000))</f>
        <v>0.5</v>
      </c>
      <c r="M21" s="147">
        <f>IF(基本データ!$Q$48="永年",基本データ!$P$48/10000,IF(M3&gt;=基本データ!$Q$48+1,0,基本データ!$P$48/10000))</f>
        <v>0.5</v>
      </c>
      <c r="N21" s="147">
        <f>IF(基本データ!$Q$48="永年",基本データ!$P$48/10000,IF(N3&gt;=基本データ!$Q$48+1,0,基本データ!$P$48/10000))</f>
        <v>0.5</v>
      </c>
      <c r="O21" s="147">
        <f>IF(基本データ!$Q$48="永年",基本データ!$P$48/10000,IF(O3&gt;=基本データ!$Q$48+1,0,基本データ!$P$48/10000))</f>
        <v>0.5</v>
      </c>
      <c r="P21" s="147">
        <f>IF(基本データ!$Q$48="永年",基本データ!$P$48/10000,IF(P3&gt;=基本データ!$Q$48+1,0,基本データ!$P$48/10000))</f>
        <v>0.5</v>
      </c>
      <c r="Q21" s="147">
        <f>IF(基本データ!$Q$48="永年",基本データ!$P$48/10000,IF(Q3&gt;=基本データ!$Q$48+1,0,基本データ!$P$48/10000))</f>
        <v>0.5</v>
      </c>
      <c r="R21" s="147">
        <f>IF(基本データ!$Q$48="永年",基本データ!$P$48/10000,IF(R3&gt;=基本データ!$Q$48+1,0,基本データ!$P$48/10000))</f>
        <v>0.5</v>
      </c>
      <c r="S21" s="147">
        <f>IF(基本データ!$Q$48="永年",基本データ!$P$48/10000,IF(S3&gt;=基本データ!$Q$48+1,0,基本データ!$P$48/10000))</f>
        <v>0.5</v>
      </c>
      <c r="T21" s="147">
        <f>IF(基本データ!$Q$48="永年",基本データ!$P$48/10000,IF(T3&gt;=基本データ!$Q$48+1,0,基本データ!$P$48/10000))</f>
        <v>0.5</v>
      </c>
      <c r="U21" s="147">
        <f>IF(基本データ!$Q$48="永年",基本データ!$P$48/10000,IF(U3&gt;=基本データ!$Q$48+1,0,基本データ!$P$48/10000))</f>
        <v>0.5</v>
      </c>
      <c r="V21" s="147">
        <f>IF(基本データ!$Q$48="永年",基本データ!$P$48/10000,IF(V3&gt;=基本データ!$Q$48+1,0,基本データ!$P$48/10000))</f>
        <v>0.5</v>
      </c>
      <c r="W21" s="147">
        <f>IF(基本データ!$Q$48="永年",基本データ!$P$48/10000,IF(W3&gt;=基本データ!$Q$48+1,0,基本データ!$P$48/10000))</f>
        <v>0.5</v>
      </c>
      <c r="X21" s="147">
        <f>IF(基本データ!$Q$48="永年",基本データ!$P$48/10000,IF(X3&gt;=基本データ!$Q$48+1,0,基本データ!$P$48/10000))</f>
        <v>0.5</v>
      </c>
      <c r="Y21" s="147">
        <f>IF(基本データ!$Q$48="永年",基本データ!$P$48/10000,IF(Y3&gt;=基本データ!$Q$48+1,0,基本データ!$P$48/10000))</f>
        <v>0.5</v>
      </c>
      <c r="Z21" s="147">
        <f>IF(基本データ!$Q$48="永年",基本データ!$P$48/10000,IF(Z3&gt;=基本データ!$Q$48+1,0,基本データ!$P$48/10000))</f>
        <v>0.5</v>
      </c>
      <c r="AA21" s="147">
        <f>IF(基本データ!$Q$48="永年",基本データ!$P$48/10000,IF(AA3&gt;=基本データ!$Q$48+1,0,基本データ!$P$48/10000))</f>
        <v>0.5</v>
      </c>
      <c r="AB21" s="147">
        <f>IF(基本データ!$Q$48="永年",基本データ!$P$48/10000,IF(AB3&gt;=基本データ!$Q$48+1,0,基本データ!$P$48/10000))</f>
        <v>0.5</v>
      </c>
      <c r="AC21" s="147">
        <f>IF(基本データ!$Q$48="永年",基本データ!$P$48/10000,IF(AC3&gt;=基本データ!$Q$48+1,0,基本データ!$P$48/10000))</f>
        <v>0.5</v>
      </c>
      <c r="AD21" s="147">
        <f>IF(基本データ!$Q$48="永年",基本データ!$P$48/10000,IF(AD3&gt;=基本データ!$Q$48+1,0,基本データ!$P$48/10000))</f>
        <v>0.5</v>
      </c>
      <c r="AE21" s="147">
        <f>IF(基本データ!$Q$48="永年",基本データ!$P$48/10000,IF(AE3&gt;=基本データ!$Q$48+1,0,基本データ!$P$48/10000))</f>
        <v>0.5</v>
      </c>
      <c r="AF21" s="147">
        <f>IF(基本データ!$Q$48="永年",基本データ!$P$48/10000,IF(AF3&gt;=基本データ!$Q$48+1,0,基本データ!$P$48/10000))</f>
        <v>0.5</v>
      </c>
      <c r="AG21" s="147">
        <f>IF(基本データ!$Q$48="永年",基本データ!$P$48/10000,IF(AG3&gt;=基本データ!$Q$48+1,0,基本データ!$P$48/10000))</f>
        <v>0.5</v>
      </c>
      <c r="AH21" s="147">
        <f>IF(基本データ!$Q$48="永年",基本データ!$P$48/10000,IF(AH3&gt;=基本データ!$Q$48+1,0,基本データ!$P$48/10000))</f>
        <v>0.5</v>
      </c>
      <c r="AI21" s="147">
        <f>IF(基本データ!$Q$48="永年",基本データ!$P$48/10000,IF(AI3&gt;=基本データ!$Q$48+1,0,基本データ!$P$48/10000))</f>
        <v>0.5</v>
      </c>
      <c r="AJ21" s="147">
        <f>IF(基本データ!$Q$48="永年",基本データ!$P$48/10000,IF(AJ3&gt;=基本データ!$Q$48+1,0,基本データ!$P$48/10000))</f>
        <v>0.5</v>
      </c>
      <c r="AK21" s="147">
        <f>IF(基本データ!$Q$48="永年",基本データ!$P$48/10000,IF(AK3&gt;=基本データ!$Q$48+1,0,基本データ!$P$48/10000))</f>
        <v>0.5</v>
      </c>
      <c r="AL21" s="147">
        <f>IF(基本データ!$Q$48="永年",基本データ!$P$48/10000,IF(AL3&gt;=基本データ!$Q$48+1,0,基本データ!$P$48/10000))</f>
        <v>0.5</v>
      </c>
      <c r="AM21" s="147">
        <f>IF(基本データ!$Q$48="永年",基本データ!$P$48/10000,IF(AM3&gt;=基本データ!$Q$48+1,0,基本データ!$P$48/10000))</f>
        <v>0.5</v>
      </c>
      <c r="AN21" s="147">
        <f>IF(基本データ!$Q$48="永年",基本データ!$P$48/10000,IF(AN3&gt;=基本データ!$Q$48+1,0,基本データ!$P$48/10000))</f>
        <v>0.5</v>
      </c>
      <c r="AO21" s="147">
        <f>IF(基本データ!$Q$48="永年",基本データ!$P$48/10000,IF(AO3&gt;=基本データ!$Q$48+1,0,基本データ!$P$48/10000))</f>
        <v>0.5</v>
      </c>
      <c r="AP21" s="147">
        <f>IF(基本データ!$Q$48="永年",基本データ!$P$48/10000,IF(AP3&gt;=基本データ!$Q$48+1,0,基本データ!$P$48/10000))</f>
        <v>0.5</v>
      </c>
      <c r="AQ21" s="147">
        <f>IF(基本データ!$Q$48="永年",基本データ!$P$48/10000,IF(AQ3&gt;=基本データ!$Q$48+1,0,基本データ!$P$48/10000))</f>
        <v>0.5</v>
      </c>
      <c r="AR21" s="147">
        <f>IF(基本データ!$Q$48="永年",基本データ!$P$48/10000,IF(AR3&gt;=基本データ!$Q$48+1,0,基本データ!$P$48/10000))</f>
        <v>0.5</v>
      </c>
      <c r="AS21" s="147">
        <f>IF(基本データ!$Q$48="永年",基本データ!$P$48/10000,IF(AS3&gt;=基本データ!$Q$48+1,0,基本データ!$P$48/10000))</f>
        <v>0.5</v>
      </c>
      <c r="AT21" s="147">
        <f>IF(基本データ!$Q$48="永年",基本データ!$P$48/10000,IF(AT3&gt;=基本データ!$Q$48+1,0,基本データ!$P$48/10000))</f>
        <v>0.5</v>
      </c>
      <c r="AU21" s="147">
        <f>IF(基本データ!$Q$48="永年",基本データ!$P$48/10000,IF(AU3&gt;=基本データ!$Q$48+1,0,基本データ!$P$48/10000))</f>
        <v>0.5</v>
      </c>
      <c r="AV21" s="147">
        <f>IF(基本データ!$Q$48="永年",基本データ!$P$48/10000,IF(AV3&gt;=基本データ!$Q$48+1,0,基本データ!$P$48/10000))</f>
        <v>0.5</v>
      </c>
      <c r="AW21" s="147">
        <f>IF(基本データ!$Q$48="永年",基本データ!$P$48/10000,IF(AW3&gt;=基本データ!$Q$48+1,0,基本データ!$P$48/10000))</f>
        <v>0.5</v>
      </c>
      <c r="AX21" s="147">
        <f>IF(基本データ!$Q$48="永年",基本データ!$P$48/10000,IF(AX3&gt;=基本データ!$Q$48+1,0,基本データ!$P$48/10000))</f>
        <v>0.5</v>
      </c>
      <c r="AY21" s="147">
        <f>IF(基本データ!$Q$48="永年",基本データ!$P$48/10000,IF(AY3&gt;=基本データ!$Q$48+1,0,基本データ!$P$48/10000))</f>
        <v>0.5</v>
      </c>
      <c r="AZ21" s="147">
        <f>IF(基本データ!$Q$48="永年",基本データ!$P$48/10000,IF(AZ3&gt;=基本データ!$Q$48+1,0,基本データ!$P$48/10000))</f>
        <v>0.5</v>
      </c>
      <c r="BA21" s="147">
        <f>IF(基本データ!$Q$48="永年",基本データ!$P$48/10000,IF(BA3&gt;=基本データ!$Q$48+1,0,基本データ!$P$48/10000))</f>
        <v>0.5</v>
      </c>
      <c r="BB21" s="147">
        <f>IF(基本データ!$Q$48="永年",基本データ!$P$48/10000,IF(BB3&gt;=基本データ!$Q$48+1,0,基本データ!$P$48/10000))</f>
        <v>0.5</v>
      </c>
      <c r="BC21" s="147">
        <f>IF(基本データ!$Q$48="永年",基本データ!$P$48/10000,IF(BC3&gt;=基本データ!$Q$48+1,0,基本データ!$P$48/10000))</f>
        <v>0.5</v>
      </c>
      <c r="BD21" s="147">
        <f>IF(基本データ!$Q$48="永年",基本データ!$P$48/10000,IF(BD3&gt;=基本データ!$Q$48+1,0,基本データ!$P$48/10000))</f>
        <v>0.5</v>
      </c>
      <c r="BE21" s="147">
        <f>IF(基本データ!$Q$48="永年",基本データ!$P$48/10000,IF(BE3&gt;=基本データ!$Q$48+1,0,基本データ!$P$48/10000))</f>
        <v>0.5</v>
      </c>
      <c r="BF21" s="208">
        <f>IF(基本データ!$Q$48="永年",基本データ!$P$48/10000,IF(BF3&gt;=基本データ!$Q$48+1,0,基本データ!$P$48/10000))</f>
        <v>0.5</v>
      </c>
      <c r="BG21" s="208">
        <f>IF(基本データ!$Q$48="永年",基本データ!$P$48/10000,IF(BG3&gt;=基本データ!$Q$48+1,0,基本データ!$P$48/10000))</f>
        <v>0.5</v>
      </c>
      <c r="BH21" s="208">
        <f>IF(基本データ!$Q$48="永年",基本データ!$P$48/10000,IF(BH3&gt;=基本データ!$Q$48+1,0,基本データ!$P$48/10000))</f>
        <v>0.5</v>
      </c>
      <c r="BI21" s="208">
        <f>IF(基本データ!$Q$48="永年",基本データ!$P$48/10000,IF(BI3&gt;=基本データ!$Q$48+1,0,基本データ!$P$48/10000))</f>
        <v>0.5</v>
      </c>
      <c r="BJ21" s="208">
        <f>IF(基本データ!$Q$48="永年",基本データ!$P$48/10000,IF(BJ3&gt;=基本データ!$Q$48+1,0,基本データ!$P$48/10000))</f>
        <v>0.5</v>
      </c>
      <c r="BK21" s="208">
        <f>IF(基本データ!$Q$48="永年",基本データ!$P$48/10000,IF(BK3&gt;=基本データ!$Q$48+1,0,基本データ!$P$48/10000))</f>
        <v>0.5</v>
      </c>
      <c r="BL21" s="208">
        <f>IF(基本データ!$Q$48="永年",基本データ!$P$48/10000,IF(BL3&gt;=基本データ!$Q$48+1,0,基本データ!$P$48/10000))</f>
        <v>0.5</v>
      </c>
      <c r="BM21" s="208">
        <f>IF(基本データ!$Q$48="永年",基本データ!$P$48/10000,IF(BM3&gt;=基本データ!$Q$48+1,0,基本データ!$P$48/10000))</f>
        <v>0.5</v>
      </c>
      <c r="BN21" s="208">
        <f>IF(基本データ!$Q$48="永年",基本データ!$P$48/10000,IF(BN3&gt;=基本データ!$Q$48+1,0,基本データ!$P$48/10000))</f>
        <v>0.5</v>
      </c>
      <c r="BO21" s="208">
        <f>IF(基本データ!$Q$48="永年",基本データ!$P$48/10000,IF(BO3&gt;=基本データ!$Q$48+1,0,基本データ!$P$48/10000))</f>
        <v>0.5</v>
      </c>
      <c r="BP21" s="208">
        <f>IF(基本データ!$Q$48="永年",基本データ!$P$48/10000,IF(BP3&gt;=基本データ!$Q$48+1,0,基本データ!$P$48/10000))</f>
        <v>0.5</v>
      </c>
      <c r="BQ21" s="208">
        <f>IF(基本データ!$Q$48="永年",基本データ!$P$48/10000,IF(BQ3&gt;=基本データ!$Q$48+1,0,基本データ!$P$48/10000))</f>
        <v>0.5</v>
      </c>
      <c r="BR21" s="208">
        <f>IF(基本データ!$Q$48="永年",基本データ!$P$48/10000,IF(BR3&gt;=基本データ!$Q$48+1,0,基本データ!$P$48/10000))</f>
        <v>0.5</v>
      </c>
      <c r="BS21" s="208">
        <f>IF(基本データ!$Q$48="永年",基本データ!$P$48/10000,IF(BS3&gt;=基本データ!$Q$48+1,0,基本データ!$P$48/10000))</f>
        <v>0.5</v>
      </c>
      <c r="BT21" s="208">
        <f>IF(基本データ!$Q$48="永年",基本データ!$P$48/10000,IF(BT3&gt;=基本データ!$Q$48+1,0,基本データ!$P$48/10000))</f>
        <v>0.5</v>
      </c>
      <c r="BU21" s="208">
        <f>IF(基本データ!$Q$48="永年",基本データ!$P$48/10000,IF(BU3&gt;=基本データ!$Q$48+1,0,基本データ!$P$48/10000))</f>
        <v>0.5</v>
      </c>
      <c r="BV21" s="208">
        <f>IF(基本データ!$Q$48="永年",基本データ!$P$48/10000,IF(BV3&gt;=基本データ!$Q$48+1,0,基本データ!$P$48/10000))</f>
        <v>0.5</v>
      </c>
      <c r="BW21" s="208">
        <f>IF(基本データ!$Q$48="永年",基本データ!$P$48/10000,IF(BW3&gt;=基本データ!$Q$48+1,0,基本データ!$P$48/10000))</f>
        <v>0.5</v>
      </c>
      <c r="BX21" s="208">
        <f>IF(基本データ!$Q$48="永年",基本データ!$P$48/10000,IF(BX3&gt;=基本データ!$Q$48+1,0,基本データ!$P$48/10000))</f>
        <v>0.5</v>
      </c>
      <c r="BY21" s="208">
        <f>IF(基本データ!$Q$48="永年",基本データ!$P$48/10000,IF(BY3&gt;=基本データ!$Q$48+1,0,基本データ!$P$48/10000))</f>
        <v>0.5</v>
      </c>
      <c r="BZ21" s="208">
        <f>IF(基本データ!$Q$48="永年",基本データ!$P$48/10000,IF(BZ3&gt;=基本データ!$Q$48+1,0,基本データ!$P$48/10000))</f>
        <v>0.5</v>
      </c>
      <c r="CA21" s="208">
        <f>IF(基本データ!$Q$48="永年",基本データ!$P$48/10000,IF(CA3&gt;=基本データ!$Q$48+1,0,基本データ!$P$48/10000))</f>
        <v>0.5</v>
      </c>
      <c r="CB21" s="208">
        <f>IF(基本データ!$Q$48="永年",基本データ!$P$48/10000,IF(CB3&gt;=基本データ!$Q$48+1,0,基本データ!$P$48/10000))</f>
        <v>0.5</v>
      </c>
      <c r="CC21" s="208">
        <f>IF(基本データ!$Q$48="永年",基本データ!$P$48/10000,IF(CC3&gt;=基本データ!$Q$48+1,0,基本データ!$P$48/10000))</f>
        <v>0.5</v>
      </c>
      <c r="CD21" s="206"/>
    </row>
    <row r="22" spans="3:82" ht="15" customHeight="1" x14ac:dyDescent="0.45">
      <c r="C22" s="495"/>
      <c r="D22" s="491" t="s">
        <v>205</v>
      </c>
      <c r="E22" s="492"/>
      <c r="F22" s="148">
        <f ca="1">F20+F21</f>
        <v>2</v>
      </c>
      <c r="G22" s="149">
        <f ca="1">G20+G21</f>
        <v>2</v>
      </c>
      <c r="H22" s="149">
        <f t="shared" ref="H22:AA22" ca="1" si="93">H20+H21</f>
        <v>2</v>
      </c>
      <c r="I22" s="149">
        <f t="shared" ca="1" si="93"/>
        <v>2</v>
      </c>
      <c r="J22" s="149">
        <f t="shared" ca="1" si="93"/>
        <v>2</v>
      </c>
      <c r="K22" s="149">
        <f t="shared" ca="1" si="93"/>
        <v>2</v>
      </c>
      <c r="L22" s="149">
        <f t="shared" ca="1" si="93"/>
        <v>2</v>
      </c>
      <c r="M22" s="149">
        <f t="shared" ca="1" si="93"/>
        <v>2</v>
      </c>
      <c r="N22" s="149">
        <f t="shared" ca="1" si="93"/>
        <v>2</v>
      </c>
      <c r="O22" s="149">
        <f t="shared" ca="1" si="93"/>
        <v>2</v>
      </c>
      <c r="P22" s="149">
        <f t="shared" ca="1" si="93"/>
        <v>2</v>
      </c>
      <c r="Q22" s="149">
        <f t="shared" ca="1" si="93"/>
        <v>0.5</v>
      </c>
      <c r="R22" s="149">
        <f t="shared" ca="1" si="93"/>
        <v>0.5</v>
      </c>
      <c r="S22" s="149">
        <f t="shared" ca="1" si="93"/>
        <v>0.5</v>
      </c>
      <c r="T22" s="149">
        <f t="shared" ca="1" si="93"/>
        <v>0.5</v>
      </c>
      <c r="U22" s="149">
        <f t="shared" ca="1" si="93"/>
        <v>0.5</v>
      </c>
      <c r="V22" s="149">
        <f t="shared" ca="1" si="93"/>
        <v>0.5</v>
      </c>
      <c r="W22" s="149">
        <f t="shared" ca="1" si="93"/>
        <v>0.5</v>
      </c>
      <c r="X22" s="149">
        <f t="shared" ca="1" si="93"/>
        <v>0.5</v>
      </c>
      <c r="Y22" s="149">
        <f t="shared" ca="1" si="93"/>
        <v>0.5</v>
      </c>
      <c r="Z22" s="149">
        <f t="shared" ca="1" si="93"/>
        <v>0.5</v>
      </c>
      <c r="AA22" s="149">
        <f t="shared" ca="1" si="93"/>
        <v>0.5</v>
      </c>
      <c r="AB22" s="149">
        <f t="shared" ref="AB22" ca="1" si="94">AB20+AB21</f>
        <v>0.5</v>
      </c>
      <c r="AC22" s="149">
        <f t="shared" ref="AC22" ca="1" si="95">AC20+AC21</f>
        <v>0.5</v>
      </c>
      <c r="AD22" s="149">
        <f t="shared" ref="AD22" ca="1" si="96">AD20+AD21</f>
        <v>0.5</v>
      </c>
      <c r="AE22" s="149">
        <f t="shared" ref="AE22" ca="1" si="97">AE20+AE21</f>
        <v>0.5</v>
      </c>
      <c r="AF22" s="149">
        <f t="shared" ref="AF22" ca="1" si="98">AF20+AF21</f>
        <v>0.5</v>
      </c>
      <c r="AG22" s="149">
        <f t="shared" ref="AG22" ca="1" si="99">AG20+AG21</f>
        <v>0.5</v>
      </c>
      <c r="AH22" s="149">
        <f t="shared" ref="AH22" ca="1" si="100">AH20+AH21</f>
        <v>0.5</v>
      </c>
      <c r="AI22" s="149">
        <f t="shared" ref="AI22" ca="1" si="101">AI20+AI21</f>
        <v>0.5</v>
      </c>
      <c r="AJ22" s="149">
        <f t="shared" ref="AJ22" ca="1" si="102">AJ20+AJ21</f>
        <v>0.5</v>
      </c>
      <c r="AK22" s="149">
        <f t="shared" ref="AK22" ca="1" si="103">AK20+AK21</f>
        <v>0.5</v>
      </c>
      <c r="AL22" s="149">
        <f t="shared" ref="AL22" ca="1" si="104">AL20+AL21</f>
        <v>0.5</v>
      </c>
      <c r="AM22" s="149">
        <f t="shared" ref="AM22" ca="1" si="105">AM20+AM21</f>
        <v>0.5</v>
      </c>
      <c r="AN22" s="149">
        <f t="shared" ref="AN22" ca="1" si="106">AN20+AN21</f>
        <v>0.5</v>
      </c>
      <c r="AO22" s="149">
        <f t="shared" ref="AO22" ca="1" si="107">AO20+AO21</f>
        <v>0.5</v>
      </c>
      <c r="AP22" s="149">
        <f t="shared" ref="AP22" ca="1" si="108">AP20+AP21</f>
        <v>0.5</v>
      </c>
      <c r="AQ22" s="149">
        <f t="shared" ref="AQ22" ca="1" si="109">AQ20+AQ21</f>
        <v>0.5</v>
      </c>
      <c r="AR22" s="149">
        <f t="shared" ref="AR22" ca="1" si="110">AR20+AR21</f>
        <v>0.5</v>
      </c>
      <c r="AS22" s="149">
        <f t="shared" ref="AS22" ca="1" si="111">AS20+AS21</f>
        <v>0.5</v>
      </c>
      <c r="AT22" s="149">
        <f t="shared" ref="AT22:AU22" ca="1" si="112">AT20+AT21</f>
        <v>0.5</v>
      </c>
      <c r="AU22" s="149">
        <f t="shared" ca="1" si="112"/>
        <v>0.5</v>
      </c>
      <c r="AV22" s="149">
        <f t="shared" ref="AV22" ca="1" si="113">AV20+AV21</f>
        <v>0.5</v>
      </c>
      <c r="AW22" s="149">
        <f t="shared" ref="AW22" ca="1" si="114">AW20+AW21</f>
        <v>0.5</v>
      </c>
      <c r="AX22" s="149">
        <f t="shared" ref="AX22" ca="1" si="115">AX20+AX21</f>
        <v>0.5</v>
      </c>
      <c r="AY22" s="149">
        <f t="shared" ref="AY22" ca="1" si="116">AY20+AY21</f>
        <v>0.5</v>
      </c>
      <c r="AZ22" s="149">
        <f t="shared" ref="AZ22" ca="1" si="117">AZ20+AZ21</f>
        <v>0.5</v>
      </c>
      <c r="BA22" s="149">
        <f t="shared" ref="BA22" ca="1" si="118">BA20+BA21</f>
        <v>0.5</v>
      </c>
      <c r="BB22" s="149">
        <f t="shared" ref="BB22" ca="1" si="119">BB20+BB21</f>
        <v>0.5</v>
      </c>
      <c r="BC22" s="149">
        <f t="shared" ref="BC22" ca="1" si="120">BC20+BC21</f>
        <v>0.5</v>
      </c>
      <c r="BD22" s="149">
        <f t="shared" ref="BD22" ca="1" si="121">BD20+BD21</f>
        <v>0.5</v>
      </c>
      <c r="BE22" s="149">
        <f t="shared" ref="BE22" ca="1" si="122">BE20+BE21</f>
        <v>0.5</v>
      </c>
      <c r="BF22" s="209">
        <f t="shared" ref="BF22:CC22" ca="1" si="123">BF20+BF21</f>
        <v>0.5</v>
      </c>
      <c r="BG22" s="209">
        <f t="shared" ca="1" si="123"/>
        <v>0.5</v>
      </c>
      <c r="BH22" s="209">
        <f t="shared" ca="1" si="123"/>
        <v>0.5</v>
      </c>
      <c r="BI22" s="209">
        <f t="shared" ca="1" si="123"/>
        <v>0.5</v>
      </c>
      <c r="BJ22" s="209">
        <f t="shared" ca="1" si="123"/>
        <v>0.5</v>
      </c>
      <c r="BK22" s="209">
        <f t="shared" ca="1" si="123"/>
        <v>0.5</v>
      </c>
      <c r="BL22" s="209">
        <f t="shared" ca="1" si="123"/>
        <v>0.5</v>
      </c>
      <c r="BM22" s="209">
        <f t="shared" ca="1" si="123"/>
        <v>0.5</v>
      </c>
      <c r="BN22" s="209">
        <f t="shared" ca="1" si="123"/>
        <v>0.5</v>
      </c>
      <c r="BO22" s="209">
        <f t="shared" ca="1" si="123"/>
        <v>0.5</v>
      </c>
      <c r="BP22" s="209">
        <f t="shared" ca="1" si="123"/>
        <v>0.5</v>
      </c>
      <c r="BQ22" s="209">
        <f t="shared" ca="1" si="123"/>
        <v>0.5</v>
      </c>
      <c r="BR22" s="209">
        <f t="shared" ca="1" si="123"/>
        <v>0.5</v>
      </c>
      <c r="BS22" s="209">
        <f t="shared" ca="1" si="123"/>
        <v>0.5</v>
      </c>
      <c r="BT22" s="209">
        <f t="shared" ca="1" si="123"/>
        <v>0.5</v>
      </c>
      <c r="BU22" s="209">
        <f t="shared" ca="1" si="123"/>
        <v>0.5</v>
      </c>
      <c r="BV22" s="209">
        <f t="shared" ca="1" si="123"/>
        <v>0.5</v>
      </c>
      <c r="BW22" s="209">
        <f t="shared" ca="1" si="123"/>
        <v>0.5</v>
      </c>
      <c r="BX22" s="209">
        <f t="shared" ca="1" si="123"/>
        <v>0.5</v>
      </c>
      <c r="BY22" s="209">
        <f t="shared" ca="1" si="123"/>
        <v>0.5</v>
      </c>
      <c r="BZ22" s="209">
        <f t="shared" ca="1" si="123"/>
        <v>0.5</v>
      </c>
      <c r="CA22" s="209">
        <f t="shared" ca="1" si="123"/>
        <v>0.5</v>
      </c>
      <c r="CB22" s="209">
        <f t="shared" ca="1" si="123"/>
        <v>0.5</v>
      </c>
      <c r="CC22" s="209">
        <f t="shared" ca="1" si="123"/>
        <v>0.5</v>
      </c>
      <c r="CD22" s="206"/>
    </row>
    <row r="23" spans="3:82" ht="15" customHeight="1" x14ac:dyDescent="0.5">
      <c r="C23" s="4"/>
      <c r="D23" s="68"/>
      <c r="E23" s="69"/>
      <c r="F23" s="69"/>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206"/>
    </row>
    <row r="24" spans="3:82" ht="15" customHeight="1" x14ac:dyDescent="0.5">
      <c r="C24" s="493" t="s">
        <v>224</v>
      </c>
      <c r="D24" s="489" t="s">
        <v>203</v>
      </c>
      <c r="E24" s="490"/>
      <c r="F24" s="136">
        <f ca="1">IF(F$3&gt;=基本データ!$T$46+1,0,基本データ!$S$46/10000)</f>
        <v>1.5</v>
      </c>
      <c r="G24" s="137">
        <f ca="1">IF(G3&gt;=基本データ!$T$46+1,0,基本データ!$S$46/10000)</f>
        <v>1.5</v>
      </c>
      <c r="H24" s="137">
        <f ca="1">IF(H3&gt;=基本データ!$T$46+1,0,基本データ!$S$46/10000)</f>
        <v>1.5</v>
      </c>
      <c r="I24" s="137">
        <f ca="1">IF(I3&gt;=基本データ!$T$46+1,0,基本データ!$S$46/10000)</f>
        <v>1.5</v>
      </c>
      <c r="J24" s="137">
        <f ca="1">IF(J3&gt;=基本データ!$T$46+1,0,基本データ!$S$46/10000)</f>
        <v>1.5</v>
      </c>
      <c r="K24" s="137">
        <f ca="1">IF(K3&gt;=基本データ!$T$46+1,0,基本データ!$S$46/10000)</f>
        <v>1.5</v>
      </c>
      <c r="L24" s="137">
        <f ca="1">IF(L3&gt;=基本データ!$T$46+1,0,基本データ!$S$46/10000)</f>
        <v>1.5</v>
      </c>
      <c r="M24" s="137">
        <f ca="1">IF(M3&gt;=基本データ!$T$46+1,0,基本データ!$S$46/10000)</f>
        <v>1.5</v>
      </c>
      <c r="N24" s="137">
        <f ca="1">IF(N3&gt;=基本データ!$T$46+1,0,基本データ!$S$46/10000)</f>
        <v>1.5</v>
      </c>
      <c r="O24" s="137">
        <f ca="1">IF(O3&gt;=基本データ!$T$46+1,0,基本データ!$S$46/10000)</f>
        <v>1.5</v>
      </c>
      <c r="P24" s="137">
        <f ca="1">IF(P3&gt;=基本データ!$T$46+1,0,基本データ!$S$46/10000)</f>
        <v>1.5</v>
      </c>
      <c r="Q24" s="137">
        <f ca="1">IF(Q3&gt;=基本データ!$T$46+1,0,基本データ!$S$46/10000)</f>
        <v>1.5</v>
      </c>
      <c r="R24" s="137">
        <f ca="1">IF(R3&gt;=基本データ!$T$46+1,0,基本データ!$S$46/10000)</f>
        <v>0</v>
      </c>
      <c r="S24" s="137">
        <f ca="1">IF(S3&gt;=基本データ!$T$46+1,0,基本データ!$S$46/10000)</f>
        <v>0</v>
      </c>
      <c r="T24" s="137">
        <f ca="1">IF(T3&gt;=基本データ!$T$46+1,0,基本データ!$S$46/10000)</f>
        <v>0</v>
      </c>
      <c r="U24" s="137">
        <f ca="1">IF(U3&gt;=基本データ!$T$46+1,0,基本データ!$S$46/10000)</f>
        <v>0</v>
      </c>
      <c r="V24" s="137">
        <f ca="1">IF(V3&gt;=基本データ!$T$46+1,0,基本データ!$S$46/10000)</f>
        <v>0</v>
      </c>
      <c r="W24" s="137">
        <f ca="1">IF(W3&gt;=基本データ!$T$46+1,0,基本データ!$S$46/10000)</f>
        <v>0</v>
      </c>
      <c r="X24" s="137">
        <f ca="1">IF(X3&gt;=基本データ!$T$46+1,0,基本データ!$S$46/10000)</f>
        <v>0</v>
      </c>
      <c r="Y24" s="137">
        <f ca="1">IF(Y3&gt;=基本データ!$T$46+1,0,基本データ!$S$46/10000)</f>
        <v>0</v>
      </c>
      <c r="Z24" s="137">
        <f ca="1">IF(Z3&gt;=基本データ!$T$46+1,0,基本データ!$S$46/10000)</f>
        <v>0</v>
      </c>
      <c r="AA24" s="137">
        <f ca="1">IF(AA3&gt;=基本データ!$T$46+1,0,基本データ!$S$46/10000)</f>
        <v>0</v>
      </c>
      <c r="AB24" s="137">
        <f ca="1">IF(AB3&gt;=基本データ!$T$46+1,0,基本データ!$S$46/10000)</f>
        <v>0</v>
      </c>
      <c r="AC24" s="137">
        <f ca="1">IF(AC3&gt;=基本データ!$T$46+1,0,基本データ!$S$46/10000)</f>
        <v>0</v>
      </c>
      <c r="AD24" s="137">
        <f ca="1">IF(AD3&gt;=基本データ!$T$46+1,0,基本データ!$S$46/10000)</f>
        <v>0</v>
      </c>
      <c r="AE24" s="137">
        <f ca="1">IF(AE3&gt;=基本データ!$T$46+1,0,基本データ!$S$46/10000)</f>
        <v>0</v>
      </c>
      <c r="AF24" s="137">
        <f ca="1">IF(AF3&gt;=基本データ!$T$46+1,0,基本データ!$S$46/10000)</f>
        <v>0</v>
      </c>
      <c r="AG24" s="137">
        <f ca="1">IF(AG3&gt;=基本データ!$T$46+1,0,基本データ!$S$46/10000)</f>
        <v>0</v>
      </c>
      <c r="AH24" s="137">
        <f ca="1">IF(AH3&gt;=基本データ!$T$46+1,0,基本データ!$S$46/10000)</f>
        <v>0</v>
      </c>
      <c r="AI24" s="137">
        <f ca="1">IF(AI3&gt;=基本データ!$T$46+1,0,基本データ!$S$46/10000)</f>
        <v>0</v>
      </c>
      <c r="AJ24" s="137">
        <f ca="1">IF(AJ3&gt;=基本データ!$T$46+1,0,基本データ!$S$46/10000)</f>
        <v>0</v>
      </c>
      <c r="AK24" s="137">
        <f ca="1">IF(AK3&gt;=基本データ!$T$46+1,0,基本データ!$S$46/10000)</f>
        <v>0</v>
      </c>
      <c r="AL24" s="137">
        <f ca="1">IF(AL3&gt;=基本データ!$T$46+1,0,基本データ!$S$46/10000)</f>
        <v>0</v>
      </c>
      <c r="AM24" s="137">
        <f ca="1">IF(AM3&gt;=基本データ!$T$46+1,0,基本データ!$S$46/10000)</f>
        <v>0</v>
      </c>
      <c r="AN24" s="137">
        <f ca="1">IF(AN3&gt;=基本データ!$T$46+1,0,基本データ!$S$46/10000)</f>
        <v>0</v>
      </c>
      <c r="AO24" s="137">
        <f ca="1">IF(AO3&gt;=基本データ!$T$46+1,0,基本データ!$S$46/10000)</f>
        <v>0</v>
      </c>
      <c r="AP24" s="137">
        <f ca="1">IF(AP3&gt;=基本データ!$T$46+1,0,基本データ!$S$46/10000)</f>
        <v>0</v>
      </c>
      <c r="AQ24" s="137">
        <f ca="1">IF(AQ3&gt;=基本データ!$T$46+1,0,基本データ!$S$46/10000)</f>
        <v>0</v>
      </c>
      <c r="AR24" s="137">
        <f ca="1">IF(AR3&gt;=基本データ!$T$46+1,0,基本データ!$S$46/10000)</f>
        <v>0</v>
      </c>
      <c r="AS24" s="137">
        <f ca="1">IF(AS3&gt;=基本データ!$T$46+1,0,基本データ!$S$46/10000)</f>
        <v>0</v>
      </c>
      <c r="AT24" s="137">
        <f ca="1">IF(AT3&gt;=基本データ!$T$46+1,0,基本データ!$S$46/10000)</f>
        <v>0</v>
      </c>
      <c r="AU24" s="137">
        <f ca="1">IF(AU3&gt;=基本データ!$T$46+1,0,基本データ!$S$46/10000)</f>
        <v>0</v>
      </c>
      <c r="AV24" s="137">
        <f ca="1">IF(AV3&gt;=基本データ!$T$46+1,0,基本データ!$S$46/10000)</f>
        <v>0</v>
      </c>
      <c r="AW24" s="137">
        <f ca="1">IF(AW3&gt;=基本データ!$T$46+1,0,基本データ!$S$46/10000)</f>
        <v>0</v>
      </c>
      <c r="AX24" s="137">
        <f ca="1">IF(AX3&gt;=基本データ!$T$46+1,0,基本データ!$S$46/10000)</f>
        <v>0</v>
      </c>
      <c r="AY24" s="137">
        <f ca="1">IF(AY3&gt;=基本データ!$T$46+1,0,基本データ!$S$46/10000)</f>
        <v>0</v>
      </c>
      <c r="AZ24" s="137">
        <f ca="1">IF(AZ3&gt;=基本データ!$T$46+1,0,基本データ!$S$46/10000)</f>
        <v>0</v>
      </c>
      <c r="BA24" s="137">
        <f ca="1">IF(BA3&gt;=基本データ!$T$46+1,0,基本データ!$S$46/10000)</f>
        <v>0</v>
      </c>
      <c r="BB24" s="137">
        <f ca="1">IF(BB3&gt;=基本データ!$T$46+1,0,基本データ!$S$46/10000)</f>
        <v>0</v>
      </c>
      <c r="BC24" s="137">
        <f ca="1">IF(BC3&gt;=基本データ!$T$46+1,0,基本データ!$S$46/10000)</f>
        <v>0</v>
      </c>
      <c r="BD24" s="137">
        <f ca="1">IF(BD3&gt;=基本データ!$T$46+1,0,基本データ!$S$46/10000)</f>
        <v>0</v>
      </c>
      <c r="BE24" s="137">
        <f ca="1">IF(BE3&gt;=基本データ!$T$46+1,0,基本データ!$S$46/10000)</f>
        <v>0</v>
      </c>
      <c r="BF24" s="207">
        <f ca="1">IF(BF3&gt;=基本データ!$T$46+1,0,基本データ!$S$46/10000)</f>
        <v>0</v>
      </c>
      <c r="BG24" s="207">
        <f ca="1">IF(BG3&gt;=基本データ!$T$46+1,0,基本データ!$S$46/10000)</f>
        <v>0</v>
      </c>
      <c r="BH24" s="207">
        <f ca="1">IF(BH3&gt;=基本データ!$T$46+1,0,基本データ!$S$46/10000)</f>
        <v>0</v>
      </c>
      <c r="BI24" s="207">
        <f ca="1">IF(BI3&gt;=基本データ!$T$46+1,0,基本データ!$S$46/10000)</f>
        <v>0</v>
      </c>
      <c r="BJ24" s="207">
        <f ca="1">IF(BJ3&gt;=基本データ!$T$46+1,0,基本データ!$S$46/10000)</f>
        <v>0</v>
      </c>
      <c r="BK24" s="207">
        <f ca="1">IF(BK3&gt;=基本データ!$T$46+1,0,基本データ!$S$46/10000)</f>
        <v>0</v>
      </c>
      <c r="BL24" s="207">
        <f ca="1">IF(BL3&gt;=基本データ!$T$46+1,0,基本データ!$S$46/10000)</f>
        <v>0</v>
      </c>
      <c r="BM24" s="207">
        <f ca="1">IF(BM3&gt;=基本データ!$T$46+1,0,基本データ!$S$46/10000)</f>
        <v>0</v>
      </c>
      <c r="BN24" s="207">
        <f ca="1">IF(BN3&gt;=基本データ!$T$46+1,0,基本データ!$S$46/10000)</f>
        <v>0</v>
      </c>
      <c r="BO24" s="207">
        <f ca="1">IF(BO3&gt;=基本データ!$T$46+1,0,基本データ!$S$46/10000)</f>
        <v>0</v>
      </c>
      <c r="BP24" s="207">
        <f ca="1">IF(BP3&gt;=基本データ!$T$46+1,0,基本データ!$S$46/10000)</f>
        <v>0</v>
      </c>
      <c r="BQ24" s="207">
        <f ca="1">IF(BQ3&gt;=基本データ!$T$46+1,0,基本データ!$S$46/10000)</f>
        <v>0</v>
      </c>
      <c r="BR24" s="207">
        <f ca="1">IF(BR3&gt;=基本データ!$T$46+1,0,基本データ!$S$46/10000)</f>
        <v>0</v>
      </c>
      <c r="BS24" s="207">
        <f ca="1">IF(BS3&gt;=基本データ!$T$46+1,0,基本データ!$S$46/10000)</f>
        <v>0</v>
      </c>
      <c r="BT24" s="207">
        <f ca="1">IF(BT3&gt;=基本データ!$T$46+1,0,基本データ!$S$46/10000)</f>
        <v>0</v>
      </c>
      <c r="BU24" s="207">
        <f ca="1">IF(BU3&gt;=基本データ!$T$46+1,0,基本データ!$S$46/10000)</f>
        <v>0</v>
      </c>
      <c r="BV24" s="207">
        <f ca="1">IF(BV3&gt;=基本データ!$T$46+1,0,基本データ!$S$46/10000)</f>
        <v>0</v>
      </c>
      <c r="BW24" s="207">
        <f ca="1">IF(BW3&gt;=基本データ!$T$46+1,0,基本データ!$S$46/10000)</f>
        <v>0</v>
      </c>
      <c r="BX24" s="207">
        <f ca="1">IF(BX3&gt;=基本データ!$T$46+1,0,基本データ!$S$46/10000)</f>
        <v>0</v>
      </c>
      <c r="BY24" s="207">
        <f ca="1">IF(BY3&gt;=基本データ!$T$46+1,0,基本データ!$S$46/10000)</f>
        <v>0</v>
      </c>
      <c r="BZ24" s="207">
        <f ca="1">IF(BZ3&gt;=基本データ!$T$46+1,0,基本データ!$S$46/10000)</f>
        <v>0</v>
      </c>
      <c r="CA24" s="207">
        <f ca="1">IF(CA3&gt;=基本データ!$T$46+1,0,基本データ!$S$46/10000)</f>
        <v>0</v>
      </c>
      <c r="CB24" s="207">
        <f ca="1">IF(CB3&gt;=基本データ!$T$46+1,0,基本データ!$S$46/10000)</f>
        <v>0</v>
      </c>
      <c r="CC24" s="207">
        <f ca="1">IF(CC3&gt;=基本データ!$T$46+1,0,基本データ!$S$46/10000)</f>
        <v>0</v>
      </c>
      <c r="CD24" s="206"/>
    </row>
    <row r="25" spans="3:82" ht="15" customHeight="1" x14ac:dyDescent="0.5">
      <c r="C25" s="494"/>
      <c r="D25" s="214"/>
      <c r="E25" s="212"/>
      <c r="F25" s="210"/>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06"/>
    </row>
    <row r="26" spans="3:82" ht="15" customHeight="1" x14ac:dyDescent="0.45">
      <c r="C26" s="495"/>
      <c r="D26" s="491" t="s">
        <v>205</v>
      </c>
      <c r="E26" s="492"/>
      <c r="F26" s="148">
        <f ca="1">F24+F25</f>
        <v>1.5</v>
      </c>
      <c r="G26" s="149">
        <f ca="1">G24+G25</f>
        <v>1.5</v>
      </c>
      <c r="H26" s="149">
        <f t="shared" ref="H26:AP26" ca="1" si="124">H24+H25</f>
        <v>1.5</v>
      </c>
      <c r="I26" s="149">
        <f t="shared" ca="1" si="124"/>
        <v>1.5</v>
      </c>
      <c r="J26" s="149">
        <f t="shared" ca="1" si="124"/>
        <v>1.5</v>
      </c>
      <c r="K26" s="149">
        <f t="shared" ca="1" si="124"/>
        <v>1.5</v>
      </c>
      <c r="L26" s="149">
        <f t="shared" ca="1" si="124"/>
        <v>1.5</v>
      </c>
      <c r="M26" s="149">
        <f t="shared" ca="1" si="124"/>
        <v>1.5</v>
      </c>
      <c r="N26" s="149">
        <f t="shared" ca="1" si="124"/>
        <v>1.5</v>
      </c>
      <c r="O26" s="149">
        <f t="shared" ca="1" si="124"/>
        <v>1.5</v>
      </c>
      <c r="P26" s="149">
        <f t="shared" ca="1" si="124"/>
        <v>1.5</v>
      </c>
      <c r="Q26" s="149">
        <f t="shared" ca="1" si="124"/>
        <v>1.5</v>
      </c>
      <c r="R26" s="149">
        <f t="shared" ca="1" si="124"/>
        <v>0</v>
      </c>
      <c r="S26" s="149">
        <f t="shared" ca="1" si="124"/>
        <v>0</v>
      </c>
      <c r="T26" s="149">
        <f t="shared" ca="1" si="124"/>
        <v>0</v>
      </c>
      <c r="U26" s="149">
        <f t="shared" ca="1" si="124"/>
        <v>0</v>
      </c>
      <c r="V26" s="149">
        <f t="shared" ca="1" si="124"/>
        <v>0</v>
      </c>
      <c r="W26" s="149">
        <f t="shared" ca="1" si="124"/>
        <v>0</v>
      </c>
      <c r="X26" s="149">
        <f t="shared" ca="1" si="124"/>
        <v>0</v>
      </c>
      <c r="Y26" s="149">
        <f t="shared" ca="1" si="124"/>
        <v>0</v>
      </c>
      <c r="Z26" s="149">
        <f t="shared" ca="1" si="124"/>
        <v>0</v>
      </c>
      <c r="AA26" s="149">
        <f t="shared" ca="1" si="124"/>
        <v>0</v>
      </c>
      <c r="AB26" s="149">
        <f t="shared" ca="1" si="124"/>
        <v>0</v>
      </c>
      <c r="AC26" s="149">
        <f t="shared" ca="1" si="124"/>
        <v>0</v>
      </c>
      <c r="AD26" s="149">
        <f t="shared" ca="1" si="124"/>
        <v>0</v>
      </c>
      <c r="AE26" s="149">
        <f t="shared" ca="1" si="124"/>
        <v>0</v>
      </c>
      <c r="AF26" s="149">
        <f t="shared" ca="1" si="124"/>
        <v>0</v>
      </c>
      <c r="AG26" s="149">
        <f t="shared" ca="1" si="124"/>
        <v>0</v>
      </c>
      <c r="AH26" s="149">
        <f t="shared" ca="1" si="124"/>
        <v>0</v>
      </c>
      <c r="AI26" s="149">
        <f t="shared" ca="1" si="124"/>
        <v>0</v>
      </c>
      <c r="AJ26" s="149">
        <f t="shared" ca="1" si="124"/>
        <v>0</v>
      </c>
      <c r="AK26" s="149">
        <f t="shared" ca="1" si="124"/>
        <v>0</v>
      </c>
      <c r="AL26" s="149">
        <f t="shared" ca="1" si="124"/>
        <v>0</v>
      </c>
      <c r="AM26" s="149">
        <f t="shared" ca="1" si="124"/>
        <v>0</v>
      </c>
      <c r="AN26" s="149">
        <f t="shared" ca="1" si="124"/>
        <v>0</v>
      </c>
      <c r="AO26" s="149">
        <f t="shared" ca="1" si="124"/>
        <v>0</v>
      </c>
      <c r="AP26" s="149">
        <f t="shared" ca="1" si="124"/>
        <v>0</v>
      </c>
      <c r="AQ26" s="149">
        <f ca="1">AQ24+AQ25</f>
        <v>0</v>
      </c>
      <c r="AR26" s="149">
        <f t="shared" ref="AR26" ca="1" si="125">AR24+AR25</f>
        <v>0</v>
      </c>
      <c r="AS26" s="149">
        <f t="shared" ref="AS26" ca="1" si="126">AS24+AS25</f>
        <v>0</v>
      </c>
      <c r="AT26" s="149">
        <f t="shared" ref="AT26" ca="1" si="127">AT24+AT25</f>
        <v>0</v>
      </c>
      <c r="AU26" s="149">
        <f t="shared" ref="AU26" ca="1" si="128">AU24+AU25</f>
        <v>0</v>
      </c>
      <c r="AV26" s="149">
        <f t="shared" ref="AV26" ca="1" si="129">AV24+AV25</f>
        <v>0</v>
      </c>
      <c r="AW26" s="149">
        <f t="shared" ref="AW26" ca="1" si="130">AW24+AW25</f>
        <v>0</v>
      </c>
      <c r="AX26" s="149">
        <f t="shared" ref="AX26" ca="1" si="131">AX24+AX25</f>
        <v>0</v>
      </c>
      <c r="AY26" s="149">
        <f t="shared" ref="AY26" ca="1" si="132">AY24+AY25</f>
        <v>0</v>
      </c>
      <c r="AZ26" s="149">
        <f t="shared" ref="AZ26" ca="1" si="133">AZ24+AZ25</f>
        <v>0</v>
      </c>
      <c r="BA26" s="149">
        <f t="shared" ref="BA26" ca="1" si="134">BA24+BA25</f>
        <v>0</v>
      </c>
      <c r="BB26" s="149">
        <f t="shared" ref="BB26" ca="1" si="135">BB24+BB25</f>
        <v>0</v>
      </c>
      <c r="BC26" s="149">
        <f t="shared" ref="BC26" ca="1" si="136">BC24+BC25</f>
        <v>0</v>
      </c>
      <c r="BD26" s="149">
        <f t="shared" ref="BD26" ca="1" si="137">BD24+BD25</f>
        <v>0</v>
      </c>
      <c r="BE26" s="149">
        <f t="shared" ref="BE26" ca="1" si="138">BE24+BE25</f>
        <v>0</v>
      </c>
      <c r="BF26" s="209">
        <f t="shared" ref="BF26:CC26" ca="1" si="139">BF24+BF25</f>
        <v>0</v>
      </c>
      <c r="BG26" s="209">
        <f t="shared" ca="1" si="139"/>
        <v>0</v>
      </c>
      <c r="BH26" s="209">
        <f t="shared" ca="1" si="139"/>
        <v>0</v>
      </c>
      <c r="BI26" s="209">
        <f t="shared" ca="1" si="139"/>
        <v>0</v>
      </c>
      <c r="BJ26" s="209">
        <f t="shared" ca="1" si="139"/>
        <v>0</v>
      </c>
      <c r="BK26" s="209">
        <f t="shared" ca="1" si="139"/>
        <v>0</v>
      </c>
      <c r="BL26" s="209">
        <f t="shared" ca="1" si="139"/>
        <v>0</v>
      </c>
      <c r="BM26" s="209">
        <f t="shared" ca="1" si="139"/>
        <v>0</v>
      </c>
      <c r="BN26" s="209">
        <f t="shared" ca="1" si="139"/>
        <v>0</v>
      </c>
      <c r="BO26" s="209">
        <f t="shared" ca="1" si="139"/>
        <v>0</v>
      </c>
      <c r="BP26" s="209">
        <f t="shared" ca="1" si="139"/>
        <v>0</v>
      </c>
      <c r="BQ26" s="209">
        <f t="shared" ca="1" si="139"/>
        <v>0</v>
      </c>
      <c r="BR26" s="209">
        <f t="shared" ca="1" si="139"/>
        <v>0</v>
      </c>
      <c r="BS26" s="209">
        <f t="shared" ca="1" si="139"/>
        <v>0</v>
      </c>
      <c r="BT26" s="209">
        <f t="shared" ca="1" si="139"/>
        <v>0</v>
      </c>
      <c r="BU26" s="209">
        <f t="shared" ca="1" si="139"/>
        <v>0</v>
      </c>
      <c r="BV26" s="209">
        <f t="shared" ca="1" si="139"/>
        <v>0</v>
      </c>
      <c r="BW26" s="209">
        <f t="shared" ca="1" si="139"/>
        <v>0</v>
      </c>
      <c r="BX26" s="209">
        <f t="shared" ca="1" si="139"/>
        <v>0</v>
      </c>
      <c r="BY26" s="209">
        <f t="shared" ca="1" si="139"/>
        <v>0</v>
      </c>
      <c r="BZ26" s="209">
        <f t="shared" ca="1" si="139"/>
        <v>0</v>
      </c>
      <c r="CA26" s="209">
        <f t="shared" ca="1" si="139"/>
        <v>0</v>
      </c>
      <c r="CB26" s="209">
        <f t="shared" ca="1" si="139"/>
        <v>0</v>
      </c>
      <c r="CC26" s="209">
        <f t="shared" ca="1" si="139"/>
        <v>0</v>
      </c>
      <c r="CD26" s="206"/>
    </row>
    <row r="27" spans="3:82" ht="15" customHeight="1" x14ac:dyDescent="0.5">
      <c r="C27" s="4"/>
      <c r="D27" s="68"/>
      <c r="E27" s="69"/>
      <c r="F27" s="69"/>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row>
    <row r="28" spans="3:82" ht="15" customHeight="1" x14ac:dyDescent="0.5">
      <c r="C28" s="4"/>
      <c r="D28" s="68"/>
      <c r="E28" s="69"/>
      <c r="F28" s="69"/>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row>
    <row r="29" spans="3:82" ht="15" customHeight="1" x14ac:dyDescent="0.5">
      <c r="C29" s="4"/>
      <c r="D29" s="68"/>
      <c r="E29" s="69"/>
      <c r="F29" s="69"/>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row>
    <row r="30" spans="3:82" ht="15" customHeight="1" x14ac:dyDescent="0.5">
      <c r="C30" s="4"/>
      <c r="D30" s="68"/>
      <c r="E30" s="69"/>
      <c r="F30" s="69"/>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row>
    <row r="31" spans="3:82" ht="15" customHeight="1" x14ac:dyDescent="0.5">
      <c r="C31" s="4"/>
      <c r="D31" s="68"/>
      <c r="E31" s="69"/>
      <c r="F31" s="69"/>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row>
    <row r="32" spans="3:82" ht="15" customHeight="1" x14ac:dyDescent="0.5">
      <c r="C32" s="4"/>
      <c r="D32" s="68"/>
      <c r="E32" s="69"/>
      <c r="F32" s="69"/>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row>
    <row r="33" spans="3:81" ht="15" customHeight="1" x14ac:dyDescent="0.5">
      <c r="C33" s="4"/>
      <c r="D33" s="68"/>
      <c r="E33" s="69"/>
      <c r="F33" s="69"/>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row>
    <row r="34" spans="3:81" ht="15" customHeight="1" x14ac:dyDescent="0.5">
      <c r="C34" s="4"/>
      <c r="D34" s="68"/>
      <c r="E34" s="69"/>
      <c r="F34" s="69"/>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row>
    <row r="35" spans="3:81" ht="15" customHeight="1" x14ac:dyDescent="0.5">
      <c r="C35" s="4"/>
      <c r="D35" s="68"/>
      <c r="E35" s="69"/>
      <c r="F35" s="69"/>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row>
    <row r="36" spans="3:81" ht="15" customHeight="1" x14ac:dyDescent="0.5">
      <c r="C36" s="4"/>
      <c r="D36" s="68"/>
      <c r="E36" s="69"/>
      <c r="F36" s="69"/>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row>
    <row r="37" spans="3:81" ht="15" customHeight="1" x14ac:dyDescent="0.5">
      <c r="C37" s="4"/>
      <c r="D37" s="68"/>
      <c r="E37" s="69"/>
      <c r="F37" s="69"/>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row>
    <row r="38" spans="3:81" ht="15" customHeight="1" x14ac:dyDescent="0.5">
      <c r="C38" s="4"/>
      <c r="D38" s="68"/>
      <c r="E38" s="69"/>
      <c r="F38" s="69"/>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row>
    <row r="39" spans="3:81" ht="15" customHeight="1" x14ac:dyDescent="0.5">
      <c r="C39" s="4"/>
      <c r="D39" s="68"/>
      <c r="E39" s="69"/>
      <c r="F39" s="69"/>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row>
    <row r="40" spans="3:81" ht="15" customHeight="1" x14ac:dyDescent="0.5">
      <c r="C40" s="4"/>
      <c r="D40" s="68"/>
      <c r="E40" s="69"/>
      <c r="F40" s="69"/>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row>
    <row r="41" spans="3:81" ht="15" customHeight="1" x14ac:dyDescent="0.5">
      <c r="C41" s="4"/>
      <c r="D41" s="68"/>
      <c r="E41" s="69"/>
      <c r="F41" s="69"/>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row>
    <row r="42" spans="3:81" ht="15" customHeight="1" x14ac:dyDescent="0.5">
      <c r="C42" s="4"/>
      <c r="D42" s="68"/>
      <c r="E42" s="69"/>
      <c r="F42" s="69"/>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row>
    <row r="43" spans="3:81" ht="15" customHeight="1" x14ac:dyDescent="0.5">
      <c r="C43" s="4"/>
      <c r="D43" s="68"/>
      <c r="E43" s="69"/>
      <c r="F43" s="69"/>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row>
    <row r="44" spans="3:81" ht="15" customHeight="1" x14ac:dyDescent="0.5">
      <c r="C44" s="4"/>
      <c r="D44" s="68"/>
      <c r="E44" s="69"/>
      <c r="F44" s="69"/>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row>
    <row r="45" spans="3:81" ht="15" customHeight="1" x14ac:dyDescent="0.5">
      <c r="C45" s="4"/>
      <c r="D45" s="68"/>
      <c r="E45" s="69"/>
      <c r="F45" s="69"/>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row>
    <row r="46" spans="3:81" ht="15" customHeight="1" x14ac:dyDescent="0.5">
      <c r="C46" s="4"/>
      <c r="D46" s="68"/>
      <c r="E46" s="69"/>
      <c r="F46" s="69"/>
      <c r="G46" s="69"/>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row>
    <row r="47" spans="3:81" ht="9.6" customHeight="1" x14ac:dyDescent="0.5">
      <c r="C47" s="4"/>
      <c r="D47" s="68"/>
      <c r="E47" s="69"/>
      <c r="F47" s="69"/>
      <c r="G47" s="69"/>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row>
    <row r="48" spans="3:81" ht="9.6" customHeight="1" x14ac:dyDescent="0.5">
      <c r="C48" s="4"/>
      <c r="D48" s="68"/>
      <c r="E48" s="129" t="s">
        <v>190</v>
      </c>
      <c r="F48" s="101">
        <f ca="1">F4</f>
        <v>52</v>
      </c>
      <c r="G48" s="70">
        <f ca="1">F48+1</f>
        <v>53</v>
      </c>
      <c r="H48" s="70">
        <f t="shared" ref="H48:BF48" ca="1" si="140">G48+1</f>
        <v>54</v>
      </c>
      <c r="I48" s="70">
        <f t="shared" ca="1" si="140"/>
        <v>55</v>
      </c>
      <c r="J48" s="70">
        <f t="shared" ca="1" si="140"/>
        <v>56</v>
      </c>
      <c r="K48" s="70">
        <f t="shared" ca="1" si="140"/>
        <v>57</v>
      </c>
      <c r="L48" s="70">
        <f t="shared" ca="1" si="140"/>
        <v>58</v>
      </c>
      <c r="M48" s="70">
        <f t="shared" ca="1" si="140"/>
        <v>59</v>
      </c>
      <c r="N48" s="70">
        <f t="shared" ca="1" si="140"/>
        <v>60</v>
      </c>
      <c r="O48" s="70">
        <f t="shared" ca="1" si="140"/>
        <v>61</v>
      </c>
      <c r="P48" s="70">
        <f t="shared" ca="1" si="140"/>
        <v>62</v>
      </c>
      <c r="Q48" s="70">
        <f t="shared" ca="1" si="140"/>
        <v>63</v>
      </c>
      <c r="R48" s="70">
        <f t="shared" ca="1" si="140"/>
        <v>64</v>
      </c>
      <c r="S48" s="70">
        <f t="shared" ca="1" si="140"/>
        <v>65</v>
      </c>
      <c r="T48" s="70">
        <f t="shared" ca="1" si="140"/>
        <v>66</v>
      </c>
      <c r="U48" s="70">
        <f t="shared" ca="1" si="140"/>
        <v>67</v>
      </c>
      <c r="V48" s="70">
        <f t="shared" ca="1" si="140"/>
        <v>68</v>
      </c>
      <c r="W48" s="70">
        <f t="shared" ca="1" si="140"/>
        <v>69</v>
      </c>
      <c r="X48" s="70">
        <f t="shared" ca="1" si="140"/>
        <v>70</v>
      </c>
      <c r="Y48" s="70">
        <f t="shared" ca="1" si="140"/>
        <v>71</v>
      </c>
      <c r="Z48" s="70">
        <f t="shared" ca="1" si="140"/>
        <v>72</v>
      </c>
      <c r="AA48" s="70">
        <f t="shared" ca="1" si="140"/>
        <v>73</v>
      </c>
      <c r="AB48" s="70">
        <f t="shared" ca="1" si="140"/>
        <v>74</v>
      </c>
      <c r="AC48" s="70">
        <f t="shared" ca="1" si="140"/>
        <v>75</v>
      </c>
      <c r="AD48" s="70">
        <f t="shared" ca="1" si="140"/>
        <v>76</v>
      </c>
      <c r="AE48" s="70">
        <f t="shared" ca="1" si="140"/>
        <v>77</v>
      </c>
      <c r="AF48" s="70">
        <f t="shared" ca="1" si="140"/>
        <v>78</v>
      </c>
      <c r="AG48" s="70">
        <f t="shared" ca="1" si="140"/>
        <v>79</v>
      </c>
      <c r="AH48" s="70">
        <f t="shared" ca="1" si="140"/>
        <v>80</v>
      </c>
      <c r="AI48" s="70">
        <f t="shared" ca="1" si="140"/>
        <v>81</v>
      </c>
      <c r="AJ48" s="70">
        <f t="shared" ca="1" si="140"/>
        <v>82</v>
      </c>
      <c r="AK48" s="70">
        <f t="shared" ca="1" si="140"/>
        <v>83</v>
      </c>
      <c r="AL48" s="70">
        <f t="shared" ca="1" si="140"/>
        <v>84</v>
      </c>
      <c r="AM48" s="70">
        <f t="shared" ca="1" si="140"/>
        <v>85</v>
      </c>
      <c r="AN48" s="70">
        <f t="shared" ca="1" si="140"/>
        <v>86</v>
      </c>
      <c r="AO48" s="70">
        <f t="shared" ca="1" si="140"/>
        <v>87</v>
      </c>
      <c r="AP48" s="70">
        <f t="shared" ca="1" si="140"/>
        <v>88</v>
      </c>
      <c r="AQ48" s="70">
        <f t="shared" ca="1" si="140"/>
        <v>89</v>
      </c>
      <c r="AR48" s="70">
        <f t="shared" ca="1" si="140"/>
        <v>90</v>
      </c>
      <c r="AS48" s="70">
        <f t="shared" ca="1" si="140"/>
        <v>91</v>
      </c>
      <c r="AT48" s="70">
        <f t="shared" ca="1" si="140"/>
        <v>92</v>
      </c>
      <c r="AU48" s="70">
        <f t="shared" ca="1" si="140"/>
        <v>93</v>
      </c>
      <c r="AV48" s="70">
        <f t="shared" ca="1" si="140"/>
        <v>94</v>
      </c>
      <c r="AW48" s="70">
        <f t="shared" ca="1" si="140"/>
        <v>95</v>
      </c>
      <c r="AX48" s="70">
        <f t="shared" ca="1" si="140"/>
        <v>96</v>
      </c>
      <c r="AY48" s="70">
        <f t="shared" ca="1" si="140"/>
        <v>97</v>
      </c>
      <c r="AZ48" s="70">
        <f t="shared" ca="1" si="140"/>
        <v>98</v>
      </c>
      <c r="BA48" s="70">
        <f t="shared" ca="1" si="140"/>
        <v>99</v>
      </c>
      <c r="BB48" s="70">
        <f t="shared" ca="1" si="140"/>
        <v>100</v>
      </c>
      <c r="BC48" s="70">
        <f t="shared" ca="1" si="140"/>
        <v>101</v>
      </c>
      <c r="BD48" s="70">
        <f t="shared" ca="1" si="140"/>
        <v>102</v>
      </c>
      <c r="BE48" s="70">
        <f t="shared" ca="1" si="140"/>
        <v>103</v>
      </c>
      <c r="BF48" s="70">
        <f t="shared" ca="1" si="140"/>
        <v>104</v>
      </c>
      <c r="BG48" s="70">
        <f t="shared" ref="BG48" ca="1" si="141">BF48+1</f>
        <v>105</v>
      </c>
      <c r="BH48" s="70">
        <f t="shared" ref="BH48" ca="1" si="142">BG48+1</f>
        <v>106</v>
      </c>
      <c r="BI48" s="70">
        <f t="shared" ref="BI48" ca="1" si="143">BH48+1</f>
        <v>107</v>
      </c>
      <c r="BJ48" s="70">
        <f t="shared" ref="BJ48" ca="1" si="144">BI48+1</f>
        <v>108</v>
      </c>
      <c r="BK48" s="70">
        <f t="shared" ref="BK48" ca="1" si="145">BJ48+1</f>
        <v>109</v>
      </c>
      <c r="BL48" s="70">
        <f t="shared" ref="BL48" ca="1" si="146">BK48+1</f>
        <v>110</v>
      </c>
      <c r="BM48" s="70">
        <f t="shared" ref="BM48" ca="1" si="147">BL48+1</f>
        <v>111</v>
      </c>
      <c r="BN48" s="70">
        <f t="shared" ref="BN48" ca="1" si="148">BM48+1</f>
        <v>112</v>
      </c>
      <c r="BO48" s="70">
        <f t="shared" ref="BO48" ca="1" si="149">BN48+1</f>
        <v>113</v>
      </c>
      <c r="BP48" s="70">
        <f t="shared" ref="BP48" ca="1" si="150">BO48+1</f>
        <v>114</v>
      </c>
      <c r="BQ48" s="70">
        <f t="shared" ref="BQ48" ca="1" si="151">BP48+1</f>
        <v>115</v>
      </c>
      <c r="BR48" s="70">
        <f t="shared" ref="BR48" ca="1" si="152">BQ48+1</f>
        <v>116</v>
      </c>
      <c r="BS48" s="70">
        <f t="shared" ref="BS48" ca="1" si="153">BR48+1</f>
        <v>117</v>
      </c>
      <c r="BT48" s="70">
        <f t="shared" ref="BT48" ca="1" si="154">BS48+1</f>
        <v>118</v>
      </c>
      <c r="BU48" s="70">
        <f t="shared" ref="BU48" ca="1" si="155">BT48+1</f>
        <v>119</v>
      </c>
      <c r="BV48" s="70">
        <f t="shared" ref="BV48" ca="1" si="156">BU48+1</f>
        <v>120</v>
      </c>
      <c r="BW48" s="70">
        <f t="shared" ref="BW48" ca="1" si="157">BV48+1</f>
        <v>121</v>
      </c>
      <c r="BX48" s="70">
        <f t="shared" ref="BX48" ca="1" si="158">BW48+1</f>
        <v>122</v>
      </c>
      <c r="BY48" s="70">
        <f t="shared" ref="BY48" ca="1" si="159">BX48+1</f>
        <v>123</v>
      </c>
      <c r="BZ48" s="70">
        <f t="shared" ref="BZ48" ca="1" si="160">BY48+1</f>
        <v>124</v>
      </c>
      <c r="CA48" s="70">
        <f t="shared" ref="CA48" ca="1" si="161">BZ48+1</f>
        <v>125</v>
      </c>
      <c r="CB48" s="70">
        <f t="shared" ref="CB48" ca="1" si="162">CA48+1</f>
        <v>126</v>
      </c>
      <c r="CC48" s="70">
        <f t="shared" ref="CC48" ca="1" si="163">CB48+1</f>
        <v>127</v>
      </c>
    </row>
    <row r="49" spans="3:82" ht="15.6" customHeight="1" x14ac:dyDescent="0.45">
      <c r="C49" s="4"/>
      <c r="D49" s="487" t="str">
        <f>E4</f>
        <v>大谷　勝平</v>
      </c>
      <c r="E49" s="488"/>
      <c r="F49" s="106"/>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row>
    <row r="50" spans="3:82" ht="10.8" customHeight="1" x14ac:dyDescent="0.35">
      <c r="C50" s="4"/>
      <c r="D50" s="4"/>
      <c r="E50" s="480" t="s">
        <v>98</v>
      </c>
      <c r="F50" s="481"/>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row>
    <row r="51" spans="3:82" ht="12" customHeight="1" x14ac:dyDescent="0.45">
      <c r="C51" s="4"/>
      <c r="D51" s="482" t="s">
        <v>54</v>
      </c>
      <c r="E51" s="483"/>
      <c r="F51" s="74">
        <f ca="1">F70</f>
        <v>7.76</v>
      </c>
      <c r="G51" s="74">
        <f t="shared" ref="G51:BB51" ca="1" si="164">G70</f>
        <v>7.76</v>
      </c>
      <c r="H51" s="74">
        <f t="shared" ca="1" si="164"/>
        <v>6.48</v>
      </c>
      <c r="I51" s="74">
        <f t="shared" ca="1" si="164"/>
        <v>6.48</v>
      </c>
      <c r="J51" s="74">
        <f t="shared" ca="1" si="164"/>
        <v>9.6999999999999993</v>
      </c>
      <c r="K51" s="74">
        <f t="shared" ca="1" si="164"/>
        <v>9.6999999999999993</v>
      </c>
      <c r="L51" s="74">
        <f t="shared" ca="1" si="164"/>
        <v>12.91</v>
      </c>
      <c r="M51" s="74">
        <f t="shared" ca="1" si="164"/>
        <v>12.91</v>
      </c>
      <c r="N51" s="74">
        <f t="shared" ca="1" si="164"/>
        <v>3.32</v>
      </c>
      <c r="O51" s="74">
        <f t="shared" ca="1" si="164"/>
        <v>3.32</v>
      </c>
      <c r="P51" s="74">
        <f t="shared" ca="1" si="164"/>
        <v>3.32</v>
      </c>
      <c r="Q51" s="74">
        <f t="shared" ca="1" si="164"/>
        <v>3.4</v>
      </c>
      <c r="R51" s="74">
        <f t="shared" ca="1" si="164"/>
        <v>3.4</v>
      </c>
      <c r="S51" s="74">
        <f t="shared" ca="1" si="164"/>
        <v>0</v>
      </c>
      <c r="T51" s="74">
        <f t="shared" ca="1" si="164"/>
        <v>0</v>
      </c>
      <c r="U51" s="74">
        <f t="shared" ca="1" si="164"/>
        <v>0</v>
      </c>
      <c r="V51" s="74">
        <f t="shared" ca="1" si="164"/>
        <v>0</v>
      </c>
      <c r="W51" s="74">
        <f t="shared" ca="1" si="164"/>
        <v>0</v>
      </c>
      <c r="X51" s="74">
        <f t="shared" ca="1" si="164"/>
        <v>0</v>
      </c>
      <c r="Y51" s="74">
        <f t="shared" ca="1" si="164"/>
        <v>0</v>
      </c>
      <c r="Z51" s="74">
        <f t="shared" ca="1" si="164"/>
        <v>0</v>
      </c>
      <c r="AA51" s="74">
        <f t="shared" ca="1" si="164"/>
        <v>0</v>
      </c>
      <c r="AB51" s="74">
        <f t="shared" ca="1" si="164"/>
        <v>0</v>
      </c>
      <c r="AC51" s="74">
        <f t="shared" ca="1" si="164"/>
        <v>0</v>
      </c>
      <c r="AD51" s="74">
        <f t="shared" ca="1" si="164"/>
        <v>0</v>
      </c>
      <c r="AE51" s="74">
        <f t="shared" ca="1" si="164"/>
        <v>0</v>
      </c>
      <c r="AF51" s="74">
        <f t="shared" ca="1" si="164"/>
        <v>0</v>
      </c>
      <c r="AG51" s="74">
        <f t="shared" ca="1" si="164"/>
        <v>0</v>
      </c>
      <c r="AH51" s="74">
        <f t="shared" ca="1" si="164"/>
        <v>0</v>
      </c>
      <c r="AI51" s="74">
        <f t="shared" ca="1" si="164"/>
        <v>0</v>
      </c>
      <c r="AJ51" s="74">
        <f t="shared" ca="1" si="164"/>
        <v>0</v>
      </c>
      <c r="AK51" s="74">
        <f t="shared" ca="1" si="164"/>
        <v>0</v>
      </c>
      <c r="AL51" s="74">
        <f t="shared" ca="1" si="164"/>
        <v>0</v>
      </c>
      <c r="AM51" s="74">
        <f t="shared" ca="1" si="164"/>
        <v>0</v>
      </c>
      <c r="AN51" s="74">
        <f t="shared" ca="1" si="164"/>
        <v>0</v>
      </c>
      <c r="AO51" s="74">
        <f t="shared" ca="1" si="164"/>
        <v>0</v>
      </c>
      <c r="AP51" s="74">
        <f t="shared" ca="1" si="164"/>
        <v>0</v>
      </c>
      <c r="AQ51" s="74">
        <f t="shared" ca="1" si="164"/>
        <v>0</v>
      </c>
      <c r="AR51" s="74">
        <f t="shared" ca="1" si="164"/>
        <v>0</v>
      </c>
      <c r="AS51" s="74">
        <f t="shared" ca="1" si="164"/>
        <v>0</v>
      </c>
      <c r="AT51" s="74">
        <f t="shared" ca="1" si="164"/>
        <v>0</v>
      </c>
      <c r="AU51" s="74">
        <f t="shared" ca="1" si="164"/>
        <v>0</v>
      </c>
      <c r="AV51" s="74">
        <f t="shared" ca="1" si="164"/>
        <v>0</v>
      </c>
      <c r="AW51" s="74">
        <f t="shared" ca="1" si="164"/>
        <v>0</v>
      </c>
      <c r="AX51" s="74">
        <f t="shared" ca="1" si="164"/>
        <v>0</v>
      </c>
      <c r="AY51" s="74">
        <f t="shared" ca="1" si="164"/>
        <v>0</v>
      </c>
      <c r="AZ51" s="74">
        <f t="shared" ca="1" si="164"/>
        <v>0</v>
      </c>
      <c r="BA51" s="74">
        <f t="shared" ca="1" si="164"/>
        <v>0</v>
      </c>
      <c r="BB51" s="74">
        <f t="shared" ca="1" si="164"/>
        <v>0</v>
      </c>
      <c r="BC51" s="74">
        <f t="shared" ref="BC51:CC51" ca="1" si="165">BC70</f>
        <v>0</v>
      </c>
      <c r="BD51" s="74">
        <f t="shared" ca="1" si="165"/>
        <v>0</v>
      </c>
      <c r="BE51" s="74">
        <f t="shared" ca="1" si="165"/>
        <v>0</v>
      </c>
      <c r="BF51" s="74">
        <f t="shared" ca="1" si="165"/>
        <v>0</v>
      </c>
      <c r="BG51" s="74">
        <f t="shared" ca="1" si="165"/>
        <v>0</v>
      </c>
      <c r="BH51" s="74">
        <f t="shared" ca="1" si="165"/>
        <v>0</v>
      </c>
      <c r="BI51" s="74">
        <f t="shared" ca="1" si="165"/>
        <v>0</v>
      </c>
      <c r="BJ51" s="74">
        <f t="shared" ca="1" si="165"/>
        <v>0</v>
      </c>
      <c r="BK51" s="74">
        <f t="shared" ca="1" si="165"/>
        <v>0</v>
      </c>
      <c r="BL51" s="74">
        <f t="shared" ca="1" si="165"/>
        <v>0</v>
      </c>
      <c r="BM51" s="74">
        <f t="shared" ca="1" si="165"/>
        <v>0</v>
      </c>
      <c r="BN51" s="74">
        <f t="shared" ca="1" si="165"/>
        <v>0</v>
      </c>
      <c r="BO51" s="74">
        <f t="shared" ca="1" si="165"/>
        <v>0</v>
      </c>
      <c r="BP51" s="74">
        <f t="shared" ca="1" si="165"/>
        <v>0</v>
      </c>
      <c r="BQ51" s="74">
        <f t="shared" ca="1" si="165"/>
        <v>0</v>
      </c>
      <c r="BR51" s="74">
        <f t="shared" ca="1" si="165"/>
        <v>0</v>
      </c>
      <c r="BS51" s="74">
        <f t="shared" ca="1" si="165"/>
        <v>0</v>
      </c>
      <c r="BT51" s="74">
        <f t="shared" ca="1" si="165"/>
        <v>0</v>
      </c>
      <c r="BU51" s="74">
        <f t="shared" ca="1" si="165"/>
        <v>0</v>
      </c>
      <c r="BV51" s="74">
        <f t="shared" ca="1" si="165"/>
        <v>0</v>
      </c>
      <c r="BW51" s="74">
        <f t="shared" ca="1" si="165"/>
        <v>0</v>
      </c>
      <c r="BX51" s="74">
        <f t="shared" ca="1" si="165"/>
        <v>0</v>
      </c>
      <c r="BY51" s="74">
        <f t="shared" ca="1" si="165"/>
        <v>0</v>
      </c>
      <c r="BZ51" s="74">
        <f t="shared" ca="1" si="165"/>
        <v>0</v>
      </c>
      <c r="CA51" s="74">
        <f t="shared" ca="1" si="165"/>
        <v>0</v>
      </c>
      <c r="CB51" s="74">
        <f t="shared" ca="1" si="165"/>
        <v>0</v>
      </c>
      <c r="CC51" s="74">
        <f t="shared" ca="1" si="165"/>
        <v>0</v>
      </c>
      <c r="CD51" s="206"/>
    </row>
    <row r="52" spans="3:82" ht="10.199999999999999" customHeight="1" x14ac:dyDescent="0.45">
      <c r="C52" s="4"/>
      <c r="D52" s="477" t="s">
        <v>187</v>
      </c>
      <c r="E52" s="80" t="s">
        <v>192</v>
      </c>
      <c r="F52" s="75">
        <f>キャッシュフロー表!F11</f>
        <v>600</v>
      </c>
      <c r="G52" s="91">
        <f ca="1">キャッシュフロー表!G11</f>
        <v>600</v>
      </c>
      <c r="H52" s="91">
        <f ca="1">キャッシュフロー表!H11</f>
        <v>600</v>
      </c>
      <c r="I52" s="91">
        <f ca="1">キャッシュフロー表!I11</f>
        <v>600</v>
      </c>
      <c r="J52" s="91">
        <f ca="1">キャッシュフロー表!J11</f>
        <v>600</v>
      </c>
      <c r="K52" s="91">
        <f ca="1">キャッシュフロー表!K11</f>
        <v>600</v>
      </c>
      <c r="L52" s="91">
        <f ca="1">キャッシュフロー表!L11</f>
        <v>600</v>
      </c>
      <c r="M52" s="91">
        <f ca="1">キャッシュフロー表!M11</f>
        <v>600</v>
      </c>
      <c r="N52" s="91">
        <f ca="1">キャッシュフロー表!N11</f>
        <v>300</v>
      </c>
      <c r="O52" s="91">
        <f ca="1">キャッシュフロー表!O11</f>
        <v>300</v>
      </c>
      <c r="P52" s="91">
        <f ca="1">キャッシュフロー表!P11</f>
        <v>300</v>
      </c>
      <c r="Q52" s="91">
        <f ca="1">キャッシュフロー表!Q11</f>
        <v>300</v>
      </c>
      <c r="R52" s="91">
        <f ca="1">キャッシュフロー表!R11</f>
        <v>300</v>
      </c>
      <c r="S52" s="91">
        <f ca="1">キャッシュフロー表!S11</f>
        <v>0</v>
      </c>
      <c r="T52" s="91">
        <f ca="1">キャッシュフロー表!T11</f>
        <v>0</v>
      </c>
      <c r="U52" s="91">
        <f ca="1">キャッシュフロー表!U11</f>
        <v>0</v>
      </c>
      <c r="V52" s="91">
        <f ca="1">キャッシュフロー表!V11</f>
        <v>0</v>
      </c>
      <c r="W52" s="91">
        <f ca="1">キャッシュフロー表!W11</f>
        <v>0</v>
      </c>
      <c r="X52" s="91">
        <f ca="1">キャッシュフロー表!X11</f>
        <v>0</v>
      </c>
      <c r="Y52" s="91">
        <f ca="1">キャッシュフロー表!Y11</f>
        <v>0</v>
      </c>
      <c r="Z52" s="91">
        <f ca="1">キャッシュフロー表!Z11</f>
        <v>0</v>
      </c>
      <c r="AA52" s="91">
        <f ca="1">キャッシュフロー表!AA11</f>
        <v>0</v>
      </c>
      <c r="AB52" s="91">
        <f ca="1">キャッシュフロー表!AB11</f>
        <v>0</v>
      </c>
      <c r="AC52" s="91">
        <f ca="1">キャッシュフロー表!AC11</f>
        <v>0</v>
      </c>
      <c r="AD52" s="91">
        <f ca="1">キャッシュフロー表!AD11</f>
        <v>0</v>
      </c>
      <c r="AE52" s="91">
        <f ca="1">キャッシュフロー表!AE11</f>
        <v>0</v>
      </c>
      <c r="AF52" s="91">
        <f ca="1">キャッシュフロー表!AF11</f>
        <v>0</v>
      </c>
      <c r="AG52" s="91">
        <f ca="1">キャッシュフロー表!AG11</f>
        <v>0</v>
      </c>
      <c r="AH52" s="91">
        <f ca="1">キャッシュフロー表!AH11</f>
        <v>0</v>
      </c>
      <c r="AI52" s="91">
        <f ca="1">キャッシュフロー表!AI11</f>
        <v>0</v>
      </c>
      <c r="AJ52" s="91">
        <f ca="1">キャッシュフロー表!AJ11</f>
        <v>0</v>
      </c>
      <c r="AK52" s="91">
        <f ca="1">キャッシュフロー表!AK11</f>
        <v>0</v>
      </c>
      <c r="AL52" s="91">
        <f ca="1">キャッシュフロー表!AL11</f>
        <v>0</v>
      </c>
      <c r="AM52" s="91">
        <f ca="1">キャッシュフロー表!AM11</f>
        <v>0</v>
      </c>
      <c r="AN52" s="91">
        <f ca="1">キャッシュフロー表!AN11</f>
        <v>0</v>
      </c>
      <c r="AO52" s="91">
        <f ca="1">キャッシュフロー表!AO11</f>
        <v>0</v>
      </c>
      <c r="AP52" s="91">
        <f ca="1">キャッシュフロー表!AP11</f>
        <v>0</v>
      </c>
      <c r="AQ52" s="91">
        <f ca="1">キャッシュフロー表!AQ11</f>
        <v>0</v>
      </c>
      <c r="AR52" s="91">
        <f ca="1">キャッシュフロー表!AR11</f>
        <v>0</v>
      </c>
      <c r="AS52" s="91">
        <f ca="1">キャッシュフロー表!AS11</f>
        <v>0</v>
      </c>
      <c r="AT52" s="91">
        <f ca="1">キャッシュフロー表!AT11</f>
        <v>0</v>
      </c>
      <c r="AU52" s="91">
        <f ca="1">キャッシュフロー表!AU11</f>
        <v>0</v>
      </c>
      <c r="AV52" s="91">
        <f ca="1">キャッシュフロー表!AV11</f>
        <v>0</v>
      </c>
      <c r="AW52" s="91">
        <f ca="1">キャッシュフロー表!AW11</f>
        <v>0</v>
      </c>
      <c r="AX52" s="91">
        <f ca="1">キャッシュフロー表!AX11</f>
        <v>0</v>
      </c>
      <c r="AY52" s="91">
        <f ca="1">キャッシュフロー表!AY11</f>
        <v>0</v>
      </c>
      <c r="AZ52" s="91">
        <f ca="1">キャッシュフロー表!AZ11</f>
        <v>0</v>
      </c>
      <c r="BA52" s="91">
        <f ca="1">キャッシュフロー表!BA11</f>
        <v>0</v>
      </c>
      <c r="BB52" s="91">
        <f ca="1">キャッシュフロー表!BB11</f>
        <v>0</v>
      </c>
      <c r="BC52" s="91">
        <f ca="1">キャッシュフロー表!BC11</f>
        <v>0</v>
      </c>
      <c r="BD52" s="91">
        <f ca="1">キャッシュフロー表!BD11</f>
        <v>0</v>
      </c>
      <c r="BE52" s="91">
        <f ca="1">キャッシュフロー表!BE11</f>
        <v>0</v>
      </c>
      <c r="BF52" s="91">
        <f ca="1">キャッシュフロー表!BF11</f>
        <v>0</v>
      </c>
      <c r="BG52" s="91">
        <f ca="1">キャッシュフロー表!BG11</f>
        <v>0</v>
      </c>
      <c r="BH52" s="91">
        <f ca="1">キャッシュフロー表!BH11</f>
        <v>0</v>
      </c>
      <c r="BI52" s="91">
        <f ca="1">キャッシュフロー表!BI11</f>
        <v>0</v>
      </c>
      <c r="BJ52" s="91">
        <f ca="1">キャッシュフロー表!BJ11</f>
        <v>0</v>
      </c>
      <c r="BK52" s="91">
        <f ca="1">キャッシュフロー表!BK11</f>
        <v>0</v>
      </c>
      <c r="BL52" s="91">
        <f ca="1">キャッシュフロー表!BL11</f>
        <v>0</v>
      </c>
      <c r="BM52" s="91">
        <f ca="1">キャッシュフロー表!BM11</f>
        <v>0</v>
      </c>
      <c r="BN52" s="91">
        <f ca="1">キャッシュフロー表!BN11</f>
        <v>0</v>
      </c>
      <c r="BO52" s="91">
        <f ca="1">キャッシュフロー表!BO11</f>
        <v>0</v>
      </c>
      <c r="BP52" s="91">
        <f ca="1">キャッシュフロー表!BP11</f>
        <v>0</v>
      </c>
      <c r="BQ52" s="91">
        <f ca="1">キャッシュフロー表!BQ11</f>
        <v>0</v>
      </c>
      <c r="BR52" s="91">
        <f ca="1">キャッシュフロー表!BR11</f>
        <v>0</v>
      </c>
      <c r="BS52" s="91">
        <f ca="1">キャッシュフロー表!BS11</f>
        <v>0</v>
      </c>
      <c r="BT52" s="91">
        <f ca="1">キャッシュフロー表!BT11</f>
        <v>0</v>
      </c>
      <c r="BU52" s="91">
        <f ca="1">キャッシュフロー表!BU11</f>
        <v>0</v>
      </c>
      <c r="BV52" s="91">
        <f ca="1">キャッシュフロー表!BV11</f>
        <v>0</v>
      </c>
      <c r="BW52" s="91">
        <f ca="1">キャッシュフロー表!BW11</f>
        <v>0</v>
      </c>
      <c r="BX52" s="91">
        <f ca="1">キャッシュフロー表!BX11</f>
        <v>0</v>
      </c>
      <c r="BY52" s="91">
        <f ca="1">キャッシュフロー表!BY11</f>
        <v>0</v>
      </c>
      <c r="BZ52" s="91">
        <f ca="1">キャッシュフロー表!BZ11</f>
        <v>0</v>
      </c>
      <c r="CA52" s="91">
        <f ca="1">キャッシュフロー表!CA11</f>
        <v>0</v>
      </c>
      <c r="CB52" s="91">
        <f ca="1">キャッシュフロー表!CB11</f>
        <v>0</v>
      </c>
      <c r="CC52" s="91">
        <f ca="1">キャッシュフロー表!CC11</f>
        <v>0</v>
      </c>
      <c r="CD52" s="206"/>
    </row>
    <row r="53" spans="3:82" ht="10.199999999999999" customHeight="1" x14ac:dyDescent="0.45">
      <c r="C53" s="4"/>
      <c r="D53" s="478"/>
      <c r="E53" s="103" t="s">
        <v>166</v>
      </c>
      <c r="F53" s="83">
        <f>IF(F52&gt;850,195,IF(F52&gt;660,(F52*0.1+100),IF(F52&gt;360,(F52*0.2+44),IF(F52&gt;180,(F52*0.3+8),IF(F52&gt;162.5,(F52*0.4-10),IF(F52&lt;=55,0,55))))))</f>
        <v>164</v>
      </c>
      <c r="G53" s="87">
        <f ca="1">IF(G52&gt;850,195,IF(G52&gt;660,(G52*0.1+100),IF(G52&gt;360,(G52*0.2+44),IF(G52&gt;180,(G52*0.3+8),IF(G52&gt;162.5,(G52*0.4-10),IF(G52&lt;=55,0,55))))))</f>
        <v>164</v>
      </c>
      <c r="H53" s="87">
        <f t="shared" ref="H53:W53" ca="1" si="166">IF(H52&gt;850,195,IF(H52&gt;660,(H52*0.1+100),IF(H52&gt;360,(H52*0.2+44),IF(H52&gt;180,(H52*0.3+8),IF(H52&gt;162.5,(H52*0.4-10),IF(H52&lt;=55,0,55))))))</f>
        <v>164</v>
      </c>
      <c r="I53" s="87">
        <f t="shared" ca="1" si="166"/>
        <v>164</v>
      </c>
      <c r="J53" s="87">
        <f t="shared" ca="1" si="166"/>
        <v>164</v>
      </c>
      <c r="K53" s="87">
        <f t="shared" ca="1" si="166"/>
        <v>164</v>
      </c>
      <c r="L53" s="87">
        <f t="shared" ca="1" si="166"/>
        <v>164</v>
      </c>
      <c r="M53" s="87">
        <f t="shared" ca="1" si="166"/>
        <v>164</v>
      </c>
      <c r="N53" s="87">
        <f t="shared" ca="1" si="166"/>
        <v>98</v>
      </c>
      <c r="O53" s="87">
        <f t="shared" ca="1" si="166"/>
        <v>98</v>
      </c>
      <c r="P53" s="87">
        <f t="shared" ca="1" si="166"/>
        <v>98</v>
      </c>
      <c r="Q53" s="87">
        <f t="shared" ca="1" si="166"/>
        <v>98</v>
      </c>
      <c r="R53" s="87">
        <f t="shared" ca="1" si="166"/>
        <v>98</v>
      </c>
      <c r="S53" s="87">
        <f t="shared" ca="1" si="166"/>
        <v>0</v>
      </c>
      <c r="T53" s="87">
        <f t="shared" ca="1" si="166"/>
        <v>0</v>
      </c>
      <c r="U53" s="87">
        <f t="shared" ca="1" si="166"/>
        <v>0</v>
      </c>
      <c r="V53" s="87">
        <f t="shared" ca="1" si="166"/>
        <v>0</v>
      </c>
      <c r="W53" s="87">
        <f t="shared" ca="1" si="166"/>
        <v>0</v>
      </c>
      <c r="X53" s="87">
        <f t="shared" ref="X53" ca="1" si="167">IF(X52&gt;850,195,IF(X52&gt;660,(X52*0.1+100),IF(X52&gt;360,(X52*0.2+44),IF(X52&gt;180,(X52*0.3+8),IF(X52&gt;162.5,(X52*0.4-10),IF(X52&lt;=55,0,55))))))</f>
        <v>0</v>
      </c>
      <c r="Y53" s="87">
        <f t="shared" ref="Y53" ca="1" si="168">IF(Y52&gt;850,195,IF(Y52&gt;660,(Y52*0.1+100),IF(Y52&gt;360,(Y52*0.2+44),IF(Y52&gt;180,(Y52*0.3+8),IF(Y52&gt;162.5,(Y52*0.4-10),IF(Y52&lt;=55,0,55))))))</f>
        <v>0</v>
      </c>
      <c r="Z53" s="87">
        <f t="shared" ref="Z53" ca="1" si="169">IF(Z52&gt;850,195,IF(Z52&gt;660,(Z52*0.1+100),IF(Z52&gt;360,(Z52*0.2+44),IF(Z52&gt;180,(Z52*0.3+8),IF(Z52&gt;162.5,(Z52*0.4-10),IF(Z52&lt;=55,0,55))))))</f>
        <v>0</v>
      </c>
      <c r="AA53" s="87">
        <f t="shared" ref="AA53" ca="1" si="170">IF(AA52&gt;850,195,IF(AA52&gt;660,(AA52*0.1+100),IF(AA52&gt;360,(AA52*0.2+44),IF(AA52&gt;180,(AA52*0.3+8),IF(AA52&gt;162.5,(AA52*0.4-10),IF(AA52&lt;=55,0,55))))))</f>
        <v>0</v>
      </c>
      <c r="AB53" s="87">
        <f t="shared" ref="AB53" ca="1" si="171">IF(AB52&gt;850,195,IF(AB52&gt;660,(AB52*0.1+100),IF(AB52&gt;360,(AB52*0.2+44),IF(AB52&gt;180,(AB52*0.3+8),IF(AB52&gt;162.5,(AB52*0.4-10),IF(AB52&lt;=55,0,55))))))</f>
        <v>0</v>
      </c>
      <c r="AC53" s="87">
        <f t="shared" ref="AC53" ca="1" si="172">IF(AC52&gt;850,195,IF(AC52&gt;660,(AC52*0.1+100),IF(AC52&gt;360,(AC52*0.2+44),IF(AC52&gt;180,(AC52*0.3+8),IF(AC52&gt;162.5,(AC52*0.4-10),IF(AC52&lt;=55,0,55))))))</f>
        <v>0</v>
      </c>
      <c r="AD53" s="87">
        <f t="shared" ref="AD53" ca="1" si="173">IF(AD52&gt;850,195,IF(AD52&gt;660,(AD52*0.1+100),IF(AD52&gt;360,(AD52*0.2+44),IF(AD52&gt;180,(AD52*0.3+8),IF(AD52&gt;162.5,(AD52*0.4-10),IF(AD52&lt;=55,0,55))))))</f>
        <v>0</v>
      </c>
      <c r="AE53" s="87">
        <f t="shared" ref="AE53" ca="1" si="174">IF(AE52&gt;850,195,IF(AE52&gt;660,(AE52*0.1+100),IF(AE52&gt;360,(AE52*0.2+44),IF(AE52&gt;180,(AE52*0.3+8),IF(AE52&gt;162.5,(AE52*0.4-10),IF(AE52&lt;=55,0,55))))))</f>
        <v>0</v>
      </c>
      <c r="AF53" s="87">
        <f t="shared" ref="AF53" ca="1" si="175">IF(AF52&gt;850,195,IF(AF52&gt;660,(AF52*0.1+100),IF(AF52&gt;360,(AF52*0.2+44),IF(AF52&gt;180,(AF52*0.3+8),IF(AF52&gt;162.5,(AF52*0.4-10),IF(AF52&lt;=55,0,55))))))</f>
        <v>0</v>
      </c>
      <c r="AG53" s="87">
        <f t="shared" ref="AG53" ca="1" si="176">IF(AG52&gt;850,195,IF(AG52&gt;660,(AG52*0.1+100),IF(AG52&gt;360,(AG52*0.2+44),IF(AG52&gt;180,(AG52*0.3+8),IF(AG52&gt;162.5,(AG52*0.4-10),IF(AG52&lt;=55,0,55))))))</f>
        <v>0</v>
      </c>
      <c r="AH53" s="87">
        <f t="shared" ref="AH53" ca="1" si="177">IF(AH52&gt;850,195,IF(AH52&gt;660,(AH52*0.1+100),IF(AH52&gt;360,(AH52*0.2+44),IF(AH52&gt;180,(AH52*0.3+8),IF(AH52&gt;162.5,(AH52*0.4-10),IF(AH52&lt;=55,0,55))))))</f>
        <v>0</v>
      </c>
      <c r="AI53" s="87">
        <f t="shared" ref="AI53" ca="1" si="178">IF(AI52&gt;850,195,IF(AI52&gt;660,(AI52*0.1+100),IF(AI52&gt;360,(AI52*0.2+44),IF(AI52&gt;180,(AI52*0.3+8),IF(AI52&gt;162.5,(AI52*0.4-10),IF(AI52&lt;=55,0,55))))))</f>
        <v>0</v>
      </c>
      <c r="AJ53" s="87">
        <f t="shared" ref="AJ53" ca="1" si="179">IF(AJ52&gt;850,195,IF(AJ52&gt;660,(AJ52*0.1+100),IF(AJ52&gt;360,(AJ52*0.2+44),IF(AJ52&gt;180,(AJ52*0.3+8),IF(AJ52&gt;162.5,(AJ52*0.4-10),IF(AJ52&lt;=55,0,55))))))</f>
        <v>0</v>
      </c>
      <c r="AK53" s="87">
        <f t="shared" ref="AK53" ca="1" si="180">IF(AK52&gt;850,195,IF(AK52&gt;660,(AK52*0.1+100),IF(AK52&gt;360,(AK52*0.2+44),IF(AK52&gt;180,(AK52*0.3+8),IF(AK52&gt;162.5,(AK52*0.4-10),IF(AK52&lt;=55,0,55))))))</f>
        <v>0</v>
      </c>
      <c r="AL53" s="87">
        <f t="shared" ref="AL53" ca="1" si="181">IF(AL52&gt;850,195,IF(AL52&gt;660,(AL52*0.1+100),IF(AL52&gt;360,(AL52*0.2+44),IF(AL52&gt;180,(AL52*0.3+8),IF(AL52&gt;162.5,(AL52*0.4-10),IF(AL52&lt;=55,0,55))))))</f>
        <v>0</v>
      </c>
      <c r="AM53" s="87">
        <f t="shared" ref="AM53" ca="1" si="182">IF(AM52&gt;850,195,IF(AM52&gt;660,(AM52*0.1+100),IF(AM52&gt;360,(AM52*0.2+44),IF(AM52&gt;180,(AM52*0.3+8),IF(AM52&gt;162.5,(AM52*0.4-10),IF(AM52&lt;=55,0,55))))))</f>
        <v>0</v>
      </c>
      <c r="AN53" s="87">
        <f t="shared" ref="AN53" ca="1" si="183">IF(AN52&gt;850,195,IF(AN52&gt;660,(AN52*0.1+100),IF(AN52&gt;360,(AN52*0.2+44),IF(AN52&gt;180,(AN52*0.3+8),IF(AN52&gt;162.5,(AN52*0.4-10),IF(AN52&lt;=55,0,55))))))</f>
        <v>0</v>
      </c>
      <c r="AO53" s="87">
        <f t="shared" ref="AO53" ca="1" si="184">IF(AO52&gt;850,195,IF(AO52&gt;660,(AO52*0.1+100),IF(AO52&gt;360,(AO52*0.2+44),IF(AO52&gt;180,(AO52*0.3+8),IF(AO52&gt;162.5,(AO52*0.4-10),IF(AO52&lt;=55,0,55))))))</f>
        <v>0</v>
      </c>
      <c r="AP53" s="87">
        <f t="shared" ref="AP53" ca="1" si="185">IF(AP52&gt;850,195,IF(AP52&gt;660,(AP52*0.1+100),IF(AP52&gt;360,(AP52*0.2+44),IF(AP52&gt;180,(AP52*0.3+8),IF(AP52&gt;162.5,(AP52*0.4-10),IF(AP52&lt;=55,0,55))))))</f>
        <v>0</v>
      </c>
      <c r="AQ53" s="87">
        <f t="shared" ref="AQ53" ca="1" si="186">IF(AQ52&gt;850,195,IF(AQ52&gt;660,(AQ52*0.1+100),IF(AQ52&gt;360,(AQ52*0.2+44),IF(AQ52&gt;180,(AQ52*0.3+8),IF(AQ52&gt;162.5,(AQ52*0.4-10),IF(AQ52&lt;=55,0,55))))))</f>
        <v>0</v>
      </c>
      <c r="AR53" s="87">
        <f t="shared" ref="AR53" ca="1" si="187">IF(AR52&gt;850,195,IF(AR52&gt;660,(AR52*0.1+100),IF(AR52&gt;360,(AR52*0.2+44),IF(AR52&gt;180,(AR52*0.3+8),IF(AR52&gt;162.5,(AR52*0.4-10),IF(AR52&lt;=55,0,55))))))</f>
        <v>0</v>
      </c>
      <c r="AS53" s="87">
        <f t="shared" ref="AS53" ca="1" si="188">IF(AS52&gt;850,195,IF(AS52&gt;660,(AS52*0.1+100),IF(AS52&gt;360,(AS52*0.2+44),IF(AS52&gt;180,(AS52*0.3+8),IF(AS52&gt;162.5,(AS52*0.4-10),IF(AS52&lt;=55,0,55))))))</f>
        <v>0</v>
      </c>
      <c r="AT53" s="87">
        <f t="shared" ref="AT53" ca="1" si="189">IF(AT52&gt;850,195,IF(AT52&gt;660,(AT52*0.1+100),IF(AT52&gt;360,(AT52*0.2+44),IF(AT52&gt;180,(AT52*0.3+8),IF(AT52&gt;162.5,(AT52*0.4-10),IF(AT52&lt;=55,0,55))))))</f>
        <v>0</v>
      </c>
      <c r="AU53" s="87">
        <f t="shared" ref="AU53" ca="1" si="190">IF(AU52&gt;850,195,IF(AU52&gt;660,(AU52*0.1+100),IF(AU52&gt;360,(AU52*0.2+44),IF(AU52&gt;180,(AU52*0.3+8),IF(AU52&gt;162.5,(AU52*0.4-10),IF(AU52&lt;=55,0,55))))))</f>
        <v>0</v>
      </c>
      <c r="AV53" s="87">
        <f t="shared" ref="AV53" ca="1" si="191">IF(AV52&gt;850,195,IF(AV52&gt;660,(AV52*0.1+100),IF(AV52&gt;360,(AV52*0.2+44),IF(AV52&gt;180,(AV52*0.3+8),IF(AV52&gt;162.5,(AV52*0.4-10),IF(AV52&lt;=55,0,55))))))</f>
        <v>0</v>
      </c>
      <c r="AW53" s="87">
        <f t="shared" ref="AW53" ca="1" si="192">IF(AW52&gt;850,195,IF(AW52&gt;660,(AW52*0.1+100),IF(AW52&gt;360,(AW52*0.2+44),IF(AW52&gt;180,(AW52*0.3+8),IF(AW52&gt;162.5,(AW52*0.4-10),IF(AW52&lt;=55,0,55))))))</f>
        <v>0</v>
      </c>
      <c r="AX53" s="87">
        <f t="shared" ref="AX53" ca="1" si="193">IF(AX52&gt;850,195,IF(AX52&gt;660,(AX52*0.1+100),IF(AX52&gt;360,(AX52*0.2+44),IF(AX52&gt;180,(AX52*0.3+8),IF(AX52&gt;162.5,(AX52*0.4-10),IF(AX52&lt;=55,0,55))))))</f>
        <v>0</v>
      </c>
      <c r="AY53" s="87">
        <f t="shared" ref="AY53" ca="1" si="194">IF(AY52&gt;850,195,IF(AY52&gt;660,(AY52*0.1+100),IF(AY52&gt;360,(AY52*0.2+44),IF(AY52&gt;180,(AY52*0.3+8),IF(AY52&gt;162.5,(AY52*0.4-10),IF(AY52&lt;=55,0,55))))))</f>
        <v>0</v>
      </c>
      <c r="AZ53" s="87">
        <f t="shared" ref="AZ53" ca="1" si="195">IF(AZ52&gt;850,195,IF(AZ52&gt;660,(AZ52*0.1+100),IF(AZ52&gt;360,(AZ52*0.2+44),IF(AZ52&gt;180,(AZ52*0.3+8),IF(AZ52&gt;162.5,(AZ52*0.4-10),IF(AZ52&lt;=55,0,55))))))</f>
        <v>0</v>
      </c>
      <c r="BA53" s="87">
        <f t="shared" ref="BA53" ca="1" si="196">IF(BA52&gt;850,195,IF(BA52&gt;660,(BA52*0.1+100),IF(BA52&gt;360,(BA52*0.2+44),IF(BA52&gt;180,(BA52*0.3+8),IF(BA52&gt;162.5,(BA52*0.4-10),IF(BA52&lt;=55,0,55))))))</f>
        <v>0</v>
      </c>
      <c r="BB53" s="87">
        <f t="shared" ref="BB53:CC53" ca="1" si="197">IF(BB52&gt;850,195,IF(BB52&gt;660,(BB52*0.1+100),IF(BB52&gt;360,(BB52*0.2+44),IF(BB52&gt;180,(BB52*0.3+8),IF(BB52&gt;162.5,(BB52*0.4-10),IF(BB52&lt;=55,0,55))))))</f>
        <v>0</v>
      </c>
      <c r="BC53" s="87">
        <f t="shared" ca="1" si="197"/>
        <v>0</v>
      </c>
      <c r="BD53" s="87">
        <f t="shared" ca="1" si="197"/>
        <v>0</v>
      </c>
      <c r="BE53" s="87">
        <f t="shared" ca="1" si="197"/>
        <v>0</v>
      </c>
      <c r="BF53" s="87">
        <f t="shared" ca="1" si="197"/>
        <v>0</v>
      </c>
      <c r="BG53" s="87">
        <f t="shared" ca="1" si="197"/>
        <v>0</v>
      </c>
      <c r="BH53" s="87">
        <f t="shared" ca="1" si="197"/>
        <v>0</v>
      </c>
      <c r="BI53" s="87">
        <f t="shared" ca="1" si="197"/>
        <v>0</v>
      </c>
      <c r="BJ53" s="87">
        <f t="shared" ca="1" si="197"/>
        <v>0</v>
      </c>
      <c r="BK53" s="87">
        <f t="shared" ca="1" si="197"/>
        <v>0</v>
      </c>
      <c r="BL53" s="87">
        <f t="shared" ca="1" si="197"/>
        <v>0</v>
      </c>
      <c r="BM53" s="87">
        <f t="shared" ca="1" si="197"/>
        <v>0</v>
      </c>
      <c r="BN53" s="87">
        <f t="shared" ca="1" si="197"/>
        <v>0</v>
      </c>
      <c r="BO53" s="87">
        <f t="shared" ca="1" si="197"/>
        <v>0</v>
      </c>
      <c r="BP53" s="87">
        <f t="shared" ca="1" si="197"/>
        <v>0</v>
      </c>
      <c r="BQ53" s="87">
        <f t="shared" ca="1" si="197"/>
        <v>0</v>
      </c>
      <c r="BR53" s="87">
        <f t="shared" ca="1" si="197"/>
        <v>0</v>
      </c>
      <c r="BS53" s="87">
        <f t="shared" ca="1" si="197"/>
        <v>0</v>
      </c>
      <c r="BT53" s="87">
        <f t="shared" ca="1" si="197"/>
        <v>0</v>
      </c>
      <c r="BU53" s="87">
        <f t="shared" ca="1" si="197"/>
        <v>0</v>
      </c>
      <c r="BV53" s="87">
        <f t="shared" ca="1" si="197"/>
        <v>0</v>
      </c>
      <c r="BW53" s="87">
        <f t="shared" ca="1" si="197"/>
        <v>0</v>
      </c>
      <c r="BX53" s="87">
        <f t="shared" ca="1" si="197"/>
        <v>0</v>
      </c>
      <c r="BY53" s="87">
        <f t="shared" ca="1" si="197"/>
        <v>0</v>
      </c>
      <c r="BZ53" s="87">
        <f t="shared" ca="1" si="197"/>
        <v>0</v>
      </c>
      <c r="CA53" s="87">
        <f t="shared" ca="1" si="197"/>
        <v>0</v>
      </c>
      <c r="CB53" s="87">
        <f t="shared" ca="1" si="197"/>
        <v>0</v>
      </c>
      <c r="CC53" s="87">
        <f t="shared" ca="1" si="197"/>
        <v>0</v>
      </c>
      <c r="CD53" s="206"/>
    </row>
    <row r="54" spans="3:82" ht="10.199999999999999" customHeight="1" x14ac:dyDescent="0.45">
      <c r="C54" s="4"/>
      <c r="D54" s="478"/>
      <c r="E54" s="107" t="s">
        <v>167</v>
      </c>
      <c r="F54" s="83">
        <f>F52-F53</f>
        <v>436</v>
      </c>
      <c r="G54" s="87">
        <f t="shared" ref="G54:BB54" ca="1" si="198">G52-G53</f>
        <v>436</v>
      </c>
      <c r="H54" s="87">
        <f t="shared" ca="1" si="198"/>
        <v>436</v>
      </c>
      <c r="I54" s="87">
        <f t="shared" ca="1" si="198"/>
        <v>436</v>
      </c>
      <c r="J54" s="87">
        <f t="shared" ca="1" si="198"/>
        <v>436</v>
      </c>
      <c r="K54" s="87">
        <f t="shared" ca="1" si="198"/>
        <v>436</v>
      </c>
      <c r="L54" s="87">
        <f t="shared" ca="1" si="198"/>
        <v>436</v>
      </c>
      <c r="M54" s="87">
        <f t="shared" ca="1" si="198"/>
        <v>436</v>
      </c>
      <c r="N54" s="87">
        <f t="shared" ca="1" si="198"/>
        <v>202</v>
      </c>
      <c r="O54" s="87">
        <f t="shared" ca="1" si="198"/>
        <v>202</v>
      </c>
      <c r="P54" s="87">
        <f t="shared" ca="1" si="198"/>
        <v>202</v>
      </c>
      <c r="Q54" s="87">
        <f t="shared" ca="1" si="198"/>
        <v>202</v>
      </c>
      <c r="R54" s="87">
        <f t="shared" ca="1" si="198"/>
        <v>202</v>
      </c>
      <c r="S54" s="87">
        <f t="shared" ca="1" si="198"/>
        <v>0</v>
      </c>
      <c r="T54" s="87">
        <f t="shared" ca="1" si="198"/>
        <v>0</v>
      </c>
      <c r="U54" s="87">
        <f t="shared" ca="1" si="198"/>
        <v>0</v>
      </c>
      <c r="V54" s="87">
        <f t="shared" ca="1" si="198"/>
        <v>0</v>
      </c>
      <c r="W54" s="87">
        <f t="shared" ca="1" si="198"/>
        <v>0</v>
      </c>
      <c r="X54" s="87">
        <f t="shared" ca="1" si="198"/>
        <v>0</v>
      </c>
      <c r="Y54" s="87">
        <f t="shared" ca="1" si="198"/>
        <v>0</v>
      </c>
      <c r="Z54" s="87">
        <f t="shared" ca="1" si="198"/>
        <v>0</v>
      </c>
      <c r="AA54" s="87">
        <f t="shared" ca="1" si="198"/>
        <v>0</v>
      </c>
      <c r="AB54" s="87">
        <f t="shared" ca="1" si="198"/>
        <v>0</v>
      </c>
      <c r="AC54" s="87">
        <f t="shared" ca="1" si="198"/>
        <v>0</v>
      </c>
      <c r="AD54" s="87">
        <f t="shared" ca="1" si="198"/>
        <v>0</v>
      </c>
      <c r="AE54" s="87">
        <f t="shared" ca="1" si="198"/>
        <v>0</v>
      </c>
      <c r="AF54" s="87">
        <f t="shared" ca="1" si="198"/>
        <v>0</v>
      </c>
      <c r="AG54" s="87">
        <f t="shared" ca="1" si="198"/>
        <v>0</v>
      </c>
      <c r="AH54" s="87">
        <f t="shared" ca="1" si="198"/>
        <v>0</v>
      </c>
      <c r="AI54" s="87">
        <f t="shared" ca="1" si="198"/>
        <v>0</v>
      </c>
      <c r="AJ54" s="87">
        <f t="shared" ca="1" si="198"/>
        <v>0</v>
      </c>
      <c r="AK54" s="87">
        <f t="shared" ca="1" si="198"/>
        <v>0</v>
      </c>
      <c r="AL54" s="87">
        <f t="shared" ca="1" si="198"/>
        <v>0</v>
      </c>
      <c r="AM54" s="87">
        <f t="shared" ca="1" si="198"/>
        <v>0</v>
      </c>
      <c r="AN54" s="87">
        <f t="shared" ca="1" si="198"/>
        <v>0</v>
      </c>
      <c r="AO54" s="87">
        <f t="shared" ca="1" si="198"/>
        <v>0</v>
      </c>
      <c r="AP54" s="87">
        <f t="shared" ca="1" si="198"/>
        <v>0</v>
      </c>
      <c r="AQ54" s="87">
        <f t="shared" ca="1" si="198"/>
        <v>0</v>
      </c>
      <c r="AR54" s="87">
        <f t="shared" ca="1" si="198"/>
        <v>0</v>
      </c>
      <c r="AS54" s="87">
        <f t="shared" ca="1" si="198"/>
        <v>0</v>
      </c>
      <c r="AT54" s="87">
        <f t="shared" ca="1" si="198"/>
        <v>0</v>
      </c>
      <c r="AU54" s="87">
        <f t="shared" ca="1" si="198"/>
        <v>0</v>
      </c>
      <c r="AV54" s="87">
        <f t="shared" ca="1" si="198"/>
        <v>0</v>
      </c>
      <c r="AW54" s="87">
        <f t="shared" ca="1" si="198"/>
        <v>0</v>
      </c>
      <c r="AX54" s="87">
        <f t="shared" ca="1" si="198"/>
        <v>0</v>
      </c>
      <c r="AY54" s="87">
        <f t="shared" ca="1" si="198"/>
        <v>0</v>
      </c>
      <c r="AZ54" s="87">
        <f t="shared" ca="1" si="198"/>
        <v>0</v>
      </c>
      <c r="BA54" s="87">
        <f t="shared" ca="1" si="198"/>
        <v>0</v>
      </c>
      <c r="BB54" s="87">
        <f t="shared" ca="1" si="198"/>
        <v>0</v>
      </c>
      <c r="BC54" s="87">
        <f t="shared" ref="BC54:CC54" ca="1" si="199">BC52-BC53</f>
        <v>0</v>
      </c>
      <c r="BD54" s="87">
        <f t="shared" ca="1" si="199"/>
        <v>0</v>
      </c>
      <c r="BE54" s="87">
        <f t="shared" ca="1" si="199"/>
        <v>0</v>
      </c>
      <c r="BF54" s="87">
        <f t="shared" ca="1" si="199"/>
        <v>0</v>
      </c>
      <c r="BG54" s="87">
        <f t="shared" ca="1" si="199"/>
        <v>0</v>
      </c>
      <c r="BH54" s="87">
        <f t="shared" ca="1" si="199"/>
        <v>0</v>
      </c>
      <c r="BI54" s="87">
        <f t="shared" ca="1" si="199"/>
        <v>0</v>
      </c>
      <c r="BJ54" s="87">
        <f t="shared" ca="1" si="199"/>
        <v>0</v>
      </c>
      <c r="BK54" s="87">
        <f t="shared" ca="1" si="199"/>
        <v>0</v>
      </c>
      <c r="BL54" s="87">
        <f t="shared" ca="1" si="199"/>
        <v>0</v>
      </c>
      <c r="BM54" s="87">
        <f t="shared" ca="1" si="199"/>
        <v>0</v>
      </c>
      <c r="BN54" s="87">
        <f t="shared" ca="1" si="199"/>
        <v>0</v>
      </c>
      <c r="BO54" s="87">
        <f t="shared" ca="1" si="199"/>
        <v>0</v>
      </c>
      <c r="BP54" s="87">
        <f t="shared" ca="1" si="199"/>
        <v>0</v>
      </c>
      <c r="BQ54" s="87">
        <f t="shared" ca="1" si="199"/>
        <v>0</v>
      </c>
      <c r="BR54" s="87">
        <f t="shared" ca="1" si="199"/>
        <v>0</v>
      </c>
      <c r="BS54" s="87">
        <f t="shared" ca="1" si="199"/>
        <v>0</v>
      </c>
      <c r="BT54" s="87">
        <f t="shared" ca="1" si="199"/>
        <v>0</v>
      </c>
      <c r="BU54" s="87">
        <f t="shared" ca="1" si="199"/>
        <v>0</v>
      </c>
      <c r="BV54" s="87">
        <f t="shared" ca="1" si="199"/>
        <v>0</v>
      </c>
      <c r="BW54" s="87">
        <f t="shared" ca="1" si="199"/>
        <v>0</v>
      </c>
      <c r="BX54" s="87">
        <f t="shared" ca="1" si="199"/>
        <v>0</v>
      </c>
      <c r="BY54" s="87">
        <f t="shared" ca="1" si="199"/>
        <v>0</v>
      </c>
      <c r="BZ54" s="87">
        <f t="shared" ca="1" si="199"/>
        <v>0</v>
      </c>
      <c r="CA54" s="87">
        <f t="shared" ca="1" si="199"/>
        <v>0</v>
      </c>
      <c r="CB54" s="87">
        <f t="shared" ca="1" si="199"/>
        <v>0</v>
      </c>
      <c r="CC54" s="87">
        <f t="shared" ca="1" si="199"/>
        <v>0</v>
      </c>
      <c r="CD54" s="206"/>
    </row>
    <row r="55" spans="3:82" ht="10.199999999999999" customHeight="1" x14ac:dyDescent="0.45">
      <c r="C55" s="4"/>
      <c r="D55" s="478"/>
      <c r="E55" s="107" t="s">
        <v>189</v>
      </c>
      <c r="F55" s="84">
        <f ca="1">IF(IF(F48&gt;=65,(基本データ!$H$11-IF(基本データ!$H$11&gt;=10000000,1955000,IF(基本データ!$H$11&gt;=7700000,基本データ!$H$11*0.05+1455000,IF(基本データ!$H$11&gt;=4100000,基本データ!$H$11*0.15+685000,IF(基本データ!$H$11&gt;=3300000,基本データ!$H$11*0.25+275000,1100000)))))/10000,0)&lt;0,0,IF(F48&gt;=65,(基本データ!$H$11-IF(基本データ!$H$11&gt;=10000000,1955000,IF(基本データ!$H$11&gt;=7700000,基本データ!$H$11*0.05+1455000,IF(基本データ!$H$11&gt;=4100000,基本データ!$H$11*0.15+685000,IF(基本データ!$H$11&gt;=3300000,基本データ!$H$11*0.25+275000,1100000)))))/10000,0))</f>
        <v>0</v>
      </c>
      <c r="G55" s="120">
        <f ca="1">IF(IF(G48&gt;=65,(基本データ!$H$11-IF(基本データ!$H$11&gt;=10000000,1955000,IF(基本データ!$H$11&gt;=7700000,基本データ!$H$11*0.05+1455000,IF(基本データ!$H$11&gt;=4100000,基本データ!$H$11*0.15+685000,IF(基本データ!$H$11&gt;=3300000,基本データ!$H$11*0.25+275000,1100000)))))/10000,0)&lt;0,0,IF(G48&gt;=65,(基本データ!$H$11-IF(基本データ!$H$11&gt;=10000000,1955000,IF(基本データ!$H$11&gt;=7700000,基本データ!$H$11*0.05+1455000,IF(基本データ!$H$11&gt;=4100000,基本データ!$H$11*0.15+685000,IF(基本データ!$H$11&gt;=3300000,基本データ!$H$11*0.25+275000,1100000)))))/10000,0))</f>
        <v>0</v>
      </c>
      <c r="H55" s="120">
        <f ca="1">IF(H48&gt;=65,(基本データ!$H$11-IF(基本データ!$H$11&gt;=10000000,1955000,IF(基本データ!$H$11&gt;=7700000,基本データ!$H$11*0.05+1455000,IF(基本データ!$H$11&gt;=4100000,基本データ!$H$11*0.15+685000,IF(基本データ!$H$11&gt;=3300000,基本データ!$H$11*0.25+275000,1100000)))))/10000,0)</f>
        <v>0</v>
      </c>
      <c r="I55" s="120">
        <f ca="1">IF(I48&gt;=65,(基本データ!$H$11-IF(基本データ!$H$11&gt;=10000000,1955000,IF(基本データ!$H$11&gt;=7700000,基本データ!$H$11*0.05+1455000,IF(基本データ!$H$11&gt;=4100000,基本データ!$H$11*0.15+685000,IF(基本データ!$H$11&gt;=3300000,基本データ!$H$11*0.25+275000,1100000)))))/10000,0)</f>
        <v>0</v>
      </c>
      <c r="J55" s="120">
        <f ca="1">IF(J48&gt;=65,(基本データ!$H$11-IF(基本データ!$H$11&gt;=10000000,1955000,IF(基本データ!$H$11&gt;=7700000,基本データ!$H$11*0.05+1455000,IF(基本データ!$H$11&gt;=4100000,基本データ!$H$11*0.15+685000,IF(基本データ!$H$11&gt;=3300000,基本データ!$H$11*0.25+275000,1100000)))))/10000,0)</f>
        <v>0</v>
      </c>
      <c r="K55" s="120">
        <f ca="1">IF(K48&gt;=65,(基本データ!$H$11-IF(基本データ!$H$11&gt;=10000000,1955000,IF(基本データ!$H$11&gt;=7700000,基本データ!$H$11*0.05+1455000,IF(基本データ!$H$11&gt;=4100000,基本データ!$H$11*0.15+685000,IF(基本データ!$H$11&gt;=3300000,基本データ!$H$11*0.25+275000,1100000)))))/10000,0)</f>
        <v>0</v>
      </c>
      <c r="L55" s="120">
        <f ca="1">IF(L48&gt;=65,(基本データ!$H$11-IF(基本データ!$H$11&gt;=10000000,1955000,IF(基本データ!$H$11&gt;=7700000,基本データ!$H$11*0.05+1455000,IF(基本データ!$H$11&gt;=4100000,基本データ!$H$11*0.15+685000,IF(基本データ!$H$11&gt;=3300000,基本データ!$H$11*0.25+275000,1100000)))))/10000,0)</f>
        <v>0</v>
      </c>
      <c r="M55" s="120">
        <f ca="1">IF(M48&gt;=65,(基本データ!$H$11-IF(基本データ!$H$11&gt;=10000000,1955000,IF(基本データ!$H$11&gt;=7700000,基本データ!$H$11*0.05+1455000,IF(基本データ!$H$11&gt;=4100000,基本データ!$H$11*0.15+685000,IF(基本データ!$H$11&gt;=3300000,基本データ!$H$11*0.25+275000,1100000)))))/10000,0)</f>
        <v>0</v>
      </c>
      <c r="N55" s="120">
        <f ca="1">IF(N48&gt;=65,(基本データ!$H$11-IF(基本データ!$H$11&gt;=10000000,1955000,IF(基本データ!$H$11&gt;=7700000,基本データ!$H$11*0.05+1455000,IF(基本データ!$H$11&gt;=4100000,基本データ!$H$11*0.15+685000,IF(基本データ!$H$11&gt;=3300000,基本データ!$H$11*0.25+275000,1100000)))))/10000,0)</f>
        <v>0</v>
      </c>
      <c r="O55" s="120">
        <f ca="1">IF(O48&gt;=65,(基本データ!$H$11-IF(基本データ!$H$11&gt;=10000000,1955000,IF(基本データ!$H$11&gt;=7700000,基本データ!$H$11*0.05+1455000,IF(基本データ!$H$11&gt;=4100000,基本データ!$H$11*0.15+685000,IF(基本データ!$H$11&gt;=3300000,基本データ!$H$11*0.25+275000,1100000)))))/10000,0)</f>
        <v>0</v>
      </c>
      <c r="P55" s="120">
        <f ca="1">IF(P48&gt;=65,(基本データ!$H$11-IF(基本データ!$H$11&gt;=10000000,1955000,IF(基本データ!$H$11&gt;=7700000,基本データ!$H$11*0.05+1455000,IF(基本データ!$H$11&gt;=4100000,基本データ!$H$11*0.15+685000,IF(基本データ!$H$11&gt;=3300000,基本データ!$H$11*0.25+275000,1100000)))))/10000,0)</f>
        <v>0</v>
      </c>
      <c r="Q55" s="120">
        <f ca="1">IF(Q48&gt;=65,(基本データ!$H$11-IF(基本データ!$H$11&gt;=10000000,1955000,IF(基本データ!$H$11&gt;=7700000,基本データ!$H$11*0.05+1455000,IF(基本データ!$H$11&gt;=4100000,基本データ!$H$11*0.15+685000,IF(基本データ!$H$11&gt;=3300000,基本データ!$H$11*0.25+275000,1100000)))))/10000,0)</f>
        <v>0</v>
      </c>
      <c r="R55" s="120">
        <f ca="1">IF(R48&gt;=65,(基本データ!$H$11-IF(基本データ!$H$11&gt;=10000000,1955000,IF(基本データ!$H$11&gt;=7700000,基本データ!$H$11*0.05+1455000,IF(基本データ!$H$11&gt;=4100000,基本データ!$H$11*0.15+685000,IF(基本データ!$H$11&gt;=3300000,基本データ!$H$11*0.25+275000,1100000)))))/10000,0)</f>
        <v>0</v>
      </c>
      <c r="S55" s="120">
        <f ca="1">IF(S48&gt;=65,(基本データ!$H$11-IF(基本データ!$H$11&gt;=10000000,1955000,IF(基本データ!$H$11&gt;=7700000,基本データ!$H$11*0.05+1455000,IF(基本データ!$H$11&gt;=4100000,基本データ!$H$11*0.15+685000,IF(基本データ!$H$11&gt;=3300000,基本データ!$H$11*0.25+275000,1100000)))))/10000,0)</f>
        <v>40</v>
      </c>
      <c r="T55" s="120">
        <f ca="1">IF(T48&gt;=65,(基本データ!$H$11-IF(基本データ!$H$11&gt;=10000000,1955000,IF(基本データ!$H$11&gt;=7700000,基本データ!$H$11*0.05+1455000,IF(基本データ!$H$11&gt;=4100000,基本データ!$H$11*0.15+685000,IF(基本データ!$H$11&gt;=3300000,基本データ!$H$11*0.25+275000,1100000)))))/10000,0)</f>
        <v>40</v>
      </c>
      <c r="U55" s="120">
        <f ca="1">IF(U48&gt;=65,(基本データ!$H$11-IF(基本データ!$H$11&gt;=10000000,1955000,IF(基本データ!$H$11&gt;=7700000,基本データ!$H$11*0.05+1455000,IF(基本データ!$H$11&gt;=4100000,基本データ!$H$11*0.15+685000,IF(基本データ!$H$11&gt;=3300000,基本データ!$H$11*0.25+275000,1100000)))))/10000,0)</f>
        <v>40</v>
      </c>
      <c r="V55" s="120">
        <f ca="1">IF(V48&gt;=65,(基本データ!$H$11-IF(基本データ!$H$11&gt;=10000000,1955000,IF(基本データ!$H$11&gt;=7700000,基本データ!$H$11*0.05+1455000,IF(基本データ!$H$11&gt;=4100000,基本データ!$H$11*0.15+685000,IF(基本データ!$H$11&gt;=3300000,基本データ!$H$11*0.25+275000,1100000)))))/10000,0)</f>
        <v>40</v>
      </c>
      <c r="W55" s="120">
        <f ca="1">IF(W48&gt;=65,(基本データ!$H$11-IF(基本データ!$H$11&gt;=10000000,1955000,IF(基本データ!$H$11&gt;=7700000,基本データ!$H$11*0.05+1455000,IF(基本データ!$H$11&gt;=4100000,基本データ!$H$11*0.15+685000,IF(基本データ!$H$11&gt;=3300000,基本データ!$H$11*0.25+275000,1100000)))))/10000,0)</f>
        <v>40</v>
      </c>
      <c r="X55" s="120">
        <f ca="1">IF(X48&gt;=65,(基本データ!$H$11-IF(基本データ!$H$11&gt;=10000000,1955000,IF(基本データ!$H$11&gt;=7700000,基本データ!$H$11*0.05+1455000,IF(基本データ!$H$11&gt;=4100000,基本データ!$H$11*0.15+685000,IF(基本データ!$H$11&gt;=3300000,基本データ!$H$11*0.25+275000,1100000)))))/10000,0)</f>
        <v>40</v>
      </c>
      <c r="Y55" s="120">
        <f ca="1">IF(Y48&gt;=65,(基本データ!$H$11-IF(基本データ!$H$11&gt;=10000000,1955000,IF(基本データ!$H$11&gt;=7700000,基本データ!$H$11*0.05+1455000,IF(基本データ!$H$11&gt;=4100000,基本データ!$H$11*0.15+685000,IF(基本データ!$H$11&gt;=3300000,基本データ!$H$11*0.25+275000,1100000)))))/10000,0)</f>
        <v>40</v>
      </c>
      <c r="Z55" s="120">
        <f ca="1">IF(Z48&gt;=65,(基本データ!$H$11-IF(基本データ!$H$11&gt;=10000000,1955000,IF(基本データ!$H$11&gt;=7700000,基本データ!$H$11*0.05+1455000,IF(基本データ!$H$11&gt;=4100000,基本データ!$H$11*0.15+685000,IF(基本データ!$H$11&gt;=3300000,基本データ!$H$11*0.25+275000,1100000)))))/10000,0)</f>
        <v>40</v>
      </c>
      <c r="AA55" s="120">
        <f ca="1">IF(AA48&gt;=65,(基本データ!$H$11-IF(基本データ!$H$11&gt;=10000000,1955000,IF(基本データ!$H$11&gt;=7700000,基本データ!$H$11*0.05+1455000,IF(基本データ!$H$11&gt;=4100000,基本データ!$H$11*0.15+685000,IF(基本データ!$H$11&gt;=3300000,基本データ!$H$11*0.25+275000,1100000)))))/10000,0)</f>
        <v>40</v>
      </c>
      <c r="AB55" s="120">
        <f ca="1">IF(AB48&gt;=65,(基本データ!$H$11-IF(基本データ!$H$11&gt;=10000000,1955000,IF(基本データ!$H$11&gt;=7700000,基本データ!$H$11*0.05+1455000,IF(基本データ!$H$11&gt;=4100000,基本データ!$H$11*0.15+685000,IF(基本データ!$H$11&gt;=3300000,基本データ!$H$11*0.25+275000,1100000)))))/10000,0)</f>
        <v>40</v>
      </c>
      <c r="AC55" s="120">
        <f ca="1">IF(AC48&gt;=65,(基本データ!$H$11-IF(基本データ!$H$11&gt;=10000000,1955000,IF(基本データ!$H$11&gt;=7700000,基本データ!$H$11*0.05+1455000,IF(基本データ!$H$11&gt;=4100000,基本データ!$H$11*0.15+685000,IF(基本データ!$H$11&gt;=3300000,基本データ!$H$11*0.25+275000,1100000)))))/10000,0)</f>
        <v>40</v>
      </c>
      <c r="AD55" s="120">
        <f ca="1">IF(AD48&gt;=65,(基本データ!$H$11-IF(基本データ!$H$11&gt;=10000000,1955000,IF(基本データ!$H$11&gt;=7700000,基本データ!$H$11*0.05+1455000,IF(基本データ!$H$11&gt;=4100000,基本データ!$H$11*0.15+685000,IF(基本データ!$H$11&gt;=3300000,基本データ!$H$11*0.25+275000,1100000)))))/10000,0)</f>
        <v>40</v>
      </c>
      <c r="AE55" s="120">
        <f ca="1">IF(AE48&gt;=65,(基本データ!$H$11-IF(基本データ!$H$11&gt;=10000000,1955000,IF(基本データ!$H$11&gt;=7700000,基本データ!$H$11*0.05+1455000,IF(基本データ!$H$11&gt;=4100000,基本データ!$H$11*0.15+685000,IF(基本データ!$H$11&gt;=3300000,基本データ!$H$11*0.25+275000,1100000)))))/10000,0)</f>
        <v>40</v>
      </c>
      <c r="AF55" s="120">
        <f ca="1">IF(AF48&gt;=65,(基本データ!$H$11-IF(基本データ!$H$11&gt;=10000000,1955000,IF(基本データ!$H$11&gt;=7700000,基本データ!$H$11*0.05+1455000,IF(基本データ!$H$11&gt;=4100000,基本データ!$H$11*0.15+685000,IF(基本データ!$H$11&gt;=3300000,基本データ!$H$11*0.25+275000,1100000)))))/10000,0)</f>
        <v>40</v>
      </c>
      <c r="AG55" s="120">
        <f ca="1">IF(IF(AG48&gt;=65,(基本データ!$H$11-IF(基本データ!$H$11&gt;=10000000,1955000,IF(基本データ!$H$11&gt;=7700000,基本データ!$H$11*0.05+1455000,IF(基本データ!$H$11&gt;=4100000,基本データ!$H$11*0.15+685000,IF(基本データ!$H$11&gt;=3300000,基本データ!$H$11*0.25+275000,1100000)))))/10000,0)&lt;0,0,IF(AG48&gt;=65,(基本データ!$H$11-IF(基本データ!$H$11&gt;=10000000,1955000,IF(基本データ!$H$11&gt;=7700000,基本データ!$H$11*0.05+1455000,IF(基本データ!$H$11&gt;=4100000,基本データ!$H$11*0.15+685000,IF(基本データ!$H$11&gt;=3300000,基本データ!$H$11*0.25+275000,1100000)))))/10000,0))</f>
        <v>40</v>
      </c>
      <c r="AH55" s="120">
        <f ca="1">IF(AH48&gt;=65,(基本データ!$H$11-IF(基本データ!$H$11&gt;=10000000,1955000,IF(基本データ!$H$11&gt;=7700000,基本データ!$H$11*0.05+1455000,IF(基本データ!$H$11&gt;=4100000,基本データ!$H$11*0.15+685000,IF(基本データ!$H$11&gt;=3300000,基本データ!$H$11*0.25+275000,1100000)))))/10000,0)</f>
        <v>40</v>
      </c>
      <c r="AI55" s="120">
        <f ca="1">IF(AI48&gt;=65,(基本データ!$H$11-IF(基本データ!$H$11&gt;=10000000,1955000,IF(基本データ!$H$11&gt;=7700000,基本データ!$H$11*0.05+1455000,IF(基本データ!$H$11&gt;=4100000,基本データ!$H$11*0.15+685000,IF(基本データ!$H$11&gt;=3300000,基本データ!$H$11*0.25+275000,1100000)))))/10000,0)</f>
        <v>40</v>
      </c>
      <c r="AJ55" s="120">
        <f ca="1">IF(AJ48&gt;=65,(基本データ!$H$11-IF(基本データ!$H$11&gt;=10000000,1955000,IF(基本データ!$H$11&gt;=7700000,基本データ!$H$11*0.05+1455000,IF(基本データ!$H$11&gt;=4100000,基本データ!$H$11*0.15+685000,IF(基本データ!$H$11&gt;=3300000,基本データ!$H$11*0.25+275000,1100000)))))/10000,0)</f>
        <v>40</v>
      </c>
      <c r="AK55" s="120">
        <f ca="1">IF(AK48&gt;=65,(基本データ!$H$11-IF(基本データ!$H$11&gt;=10000000,1955000,IF(基本データ!$H$11&gt;=7700000,基本データ!$H$11*0.05+1455000,IF(基本データ!$H$11&gt;=4100000,基本データ!$H$11*0.15+685000,IF(基本データ!$H$11&gt;=3300000,基本データ!$H$11*0.25+275000,1100000)))))/10000,0)</f>
        <v>40</v>
      </c>
      <c r="AL55" s="120">
        <f ca="1">IF(AL48&gt;=65,(基本データ!$H$11-IF(基本データ!$H$11&gt;=10000000,1955000,IF(基本データ!$H$11&gt;=7700000,基本データ!$H$11*0.05+1455000,IF(基本データ!$H$11&gt;=4100000,基本データ!$H$11*0.15+685000,IF(基本データ!$H$11&gt;=3300000,基本データ!$H$11*0.25+275000,1100000)))))/10000,0)</f>
        <v>40</v>
      </c>
      <c r="AM55" s="120">
        <f ca="1">IF(AM48&gt;=65,(基本データ!$H$11-IF(基本データ!$H$11&gt;=10000000,1955000,IF(基本データ!$H$11&gt;=7700000,基本データ!$H$11*0.05+1455000,IF(基本データ!$H$11&gt;=4100000,基本データ!$H$11*0.15+685000,IF(基本データ!$H$11&gt;=3300000,基本データ!$H$11*0.25+275000,1100000)))))/10000,0)</f>
        <v>40</v>
      </c>
      <c r="AN55" s="120">
        <f ca="1">IF(AN48&gt;=65,(基本データ!$H$11-IF(基本データ!$H$11&gt;=10000000,1955000,IF(基本データ!$H$11&gt;=7700000,基本データ!$H$11*0.05+1455000,IF(基本データ!$H$11&gt;=4100000,基本データ!$H$11*0.15+685000,IF(基本データ!$H$11&gt;=3300000,基本データ!$H$11*0.25+275000,1100000)))))/10000,0)</f>
        <v>40</v>
      </c>
      <c r="AO55" s="120">
        <f ca="1">IF(AO48&gt;=65,(基本データ!$H$11-IF(基本データ!$H$11&gt;=10000000,1955000,IF(基本データ!$H$11&gt;=7700000,基本データ!$H$11*0.05+1455000,IF(基本データ!$H$11&gt;=4100000,基本データ!$H$11*0.15+685000,IF(基本データ!$H$11&gt;=3300000,基本データ!$H$11*0.25+275000,1100000)))))/10000,0)</f>
        <v>40</v>
      </c>
      <c r="AP55" s="120">
        <f ca="1">IF(AP48&gt;=65,(基本データ!$H$11-IF(基本データ!$H$11&gt;=10000000,1955000,IF(基本データ!$H$11&gt;=7700000,基本データ!$H$11*0.05+1455000,IF(基本データ!$H$11&gt;=4100000,基本データ!$H$11*0.15+685000,IF(基本データ!$H$11&gt;=3300000,基本データ!$H$11*0.25+275000,1100000)))))/10000,0)</f>
        <v>40</v>
      </c>
      <c r="AQ55" s="120">
        <f ca="1">IF(AQ48&gt;=65,(基本データ!$H$11-IF(基本データ!$H$11&gt;=10000000,1955000,IF(基本データ!$H$11&gt;=7700000,基本データ!$H$11*0.05+1455000,IF(基本データ!$H$11&gt;=4100000,基本データ!$H$11*0.15+685000,IF(基本データ!$H$11&gt;=3300000,基本データ!$H$11*0.25+275000,1100000)))))/10000,0)</f>
        <v>40</v>
      </c>
      <c r="AR55" s="120">
        <f ca="1">IF(AR48&gt;=65,(基本データ!$H$11-IF(基本データ!$H$11&gt;=10000000,1955000,IF(基本データ!$H$11&gt;=7700000,基本データ!$H$11*0.05+1455000,IF(基本データ!$H$11&gt;=4100000,基本データ!$H$11*0.15+685000,IF(基本データ!$H$11&gt;=3300000,基本データ!$H$11*0.25+275000,1100000)))))/10000,0)</f>
        <v>40</v>
      </c>
      <c r="AS55" s="120">
        <f ca="1">IF(AS48&gt;=65,(基本データ!$H$11-IF(基本データ!$H$11&gt;=10000000,1955000,IF(基本データ!$H$11&gt;=7700000,基本データ!$H$11*0.05+1455000,IF(基本データ!$H$11&gt;=4100000,基本データ!$H$11*0.15+685000,IF(基本データ!$H$11&gt;=3300000,基本データ!$H$11*0.25+275000,1100000)))))/10000,0)</f>
        <v>40</v>
      </c>
      <c r="AT55" s="120">
        <f ca="1">IF(AT48&gt;=65,(基本データ!$H$11-IF(基本データ!$H$11&gt;=10000000,1955000,IF(基本データ!$H$11&gt;=7700000,基本データ!$H$11*0.05+1455000,IF(基本データ!$H$11&gt;=4100000,基本データ!$H$11*0.15+685000,IF(基本データ!$H$11&gt;=3300000,基本データ!$H$11*0.25+275000,1100000)))))/10000,0)</f>
        <v>40</v>
      </c>
      <c r="AU55" s="120">
        <f ca="1">IF(AU48&gt;=65,(基本データ!$H$11-IF(基本データ!$H$11&gt;=10000000,1955000,IF(基本データ!$H$11&gt;=7700000,基本データ!$H$11*0.05+1455000,IF(基本データ!$H$11&gt;=4100000,基本データ!$H$11*0.15+685000,IF(基本データ!$H$11&gt;=3300000,基本データ!$H$11*0.25+275000,1100000)))))/10000,0)</f>
        <v>40</v>
      </c>
      <c r="AV55" s="120">
        <f ca="1">IF(AV48&gt;=65,(基本データ!$H$11-IF(基本データ!$H$11&gt;=10000000,1955000,IF(基本データ!$H$11&gt;=7700000,基本データ!$H$11*0.05+1455000,IF(基本データ!$H$11&gt;=4100000,基本データ!$H$11*0.15+685000,IF(基本データ!$H$11&gt;=3300000,基本データ!$H$11*0.25+275000,1100000)))))/10000,0)</f>
        <v>40</v>
      </c>
      <c r="AW55" s="120">
        <f ca="1">IF(AW48&gt;=65,(基本データ!$H$11-IF(基本データ!$H$11&gt;=10000000,1955000,IF(基本データ!$H$11&gt;=7700000,基本データ!$H$11*0.05+1455000,IF(基本データ!$H$11&gt;=4100000,基本データ!$H$11*0.15+685000,IF(基本データ!$H$11&gt;=3300000,基本データ!$H$11*0.25+275000,1100000)))))/10000,0)</f>
        <v>40</v>
      </c>
      <c r="AX55" s="120">
        <f ca="1">IF(AX48&gt;=65,(基本データ!$H$11-IF(基本データ!$H$11&gt;=10000000,1955000,IF(基本データ!$H$11&gt;=7700000,基本データ!$H$11*0.05+1455000,IF(基本データ!$H$11&gt;=4100000,基本データ!$H$11*0.15+685000,IF(基本データ!$H$11&gt;=3300000,基本データ!$H$11*0.25+275000,1100000)))))/10000,0)</f>
        <v>40</v>
      </c>
      <c r="AY55" s="120">
        <f ca="1">IF(AY48&gt;=65,(基本データ!$H$11-IF(基本データ!$H$11&gt;=10000000,1955000,IF(基本データ!$H$11&gt;=7700000,基本データ!$H$11*0.05+1455000,IF(基本データ!$H$11&gt;=4100000,基本データ!$H$11*0.15+685000,IF(基本データ!$H$11&gt;=3300000,基本データ!$H$11*0.25+275000,1100000)))))/10000,0)</f>
        <v>40</v>
      </c>
      <c r="AZ55" s="120">
        <f ca="1">IF(AZ48&gt;=65,(基本データ!$H$11-IF(基本データ!$H$11&gt;=10000000,1955000,IF(基本データ!$H$11&gt;=7700000,基本データ!$H$11*0.05+1455000,IF(基本データ!$H$11&gt;=4100000,基本データ!$H$11*0.15+685000,IF(基本データ!$H$11&gt;=3300000,基本データ!$H$11*0.25+275000,1100000)))))/10000,0)</f>
        <v>40</v>
      </c>
      <c r="BA55" s="120">
        <f ca="1">IF(BA48&gt;=65,(基本データ!$H$11-IF(基本データ!$H$11&gt;=10000000,1955000,IF(基本データ!$H$11&gt;=7700000,基本データ!$H$11*0.05+1455000,IF(基本データ!$H$11&gt;=4100000,基本データ!$H$11*0.15+685000,IF(基本データ!$H$11&gt;=3300000,基本データ!$H$11*0.25+275000,1100000)))))/10000,0)</f>
        <v>40</v>
      </c>
      <c r="BB55" s="120">
        <f ca="1">IF(BB48&gt;=65,(基本データ!$H$11-IF(基本データ!$H$11&gt;=10000000,1955000,IF(基本データ!$H$11&gt;=7700000,基本データ!$H$11*0.05+1455000,IF(基本データ!$H$11&gt;=4100000,基本データ!$H$11*0.15+685000,IF(基本データ!$H$11&gt;=3300000,基本データ!$H$11*0.25+275000,1100000)))))/10000,0)</f>
        <v>40</v>
      </c>
      <c r="BC55" s="120">
        <f ca="1">IF(BC48&gt;=65,(基本データ!$H$11-IF(基本データ!$H$11&gt;=10000000,1955000,IF(基本データ!$H$11&gt;=7700000,基本データ!$H$11*0.05+1455000,IF(基本データ!$H$11&gt;=4100000,基本データ!$H$11*0.15+685000,IF(基本データ!$H$11&gt;=3300000,基本データ!$H$11*0.25+275000,1100000)))))/10000,0)</f>
        <v>40</v>
      </c>
      <c r="BD55" s="120">
        <f ca="1">IF(BD48&gt;=65,(基本データ!$H$11-IF(基本データ!$H$11&gt;=10000000,1955000,IF(基本データ!$H$11&gt;=7700000,基本データ!$H$11*0.05+1455000,IF(基本データ!$H$11&gt;=4100000,基本データ!$H$11*0.15+685000,IF(基本データ!$H$11&gt;=3300000,基本データ!$H$11*0.25+275000,1100000)))))/10000,0)</f>
        <v>40</v>
      </c>
      <c r="BE55" s="120">
        <f ca="1">IF(BE48&gt;=65,(基本データ!$H$11-IF(基本データ!$H$11&gt;=10000000,1955000,IF(基本データ!$H$11&gt;=7700000,基本データ!$H$11*0.05+1455000,IF(基本データ!$H$11&gt;=4100000,基本データ!$H$11*0.15+685000,IF(基本データ!$H$11&gt;=3300000,基本データ!$H$11*0.25+275000,1100000)))))/10000,0)</f>
        <v>40</v>
      </c>
      <c r="BF55" s="120">
        <f ca="1">IF(BF48&gt;=65,(基本データ!$H$11-IF(基本データ!$H$11&gt;=10000000,1955000,IF(基本データ!$H$11&gt;=7700000,基本データ!$H$11*0.05+1455000,IF(基本データ!$H$11&gt;=4100000,基本データ!$H$11*0.15+685000,IF(基本データ!$H$11&gt;=3300000,基本データ!$H$11*0.25+275000,1100000)))))/10000,0)</f>
        <v>40</v>
      </c>
      <c r="BG55" s="120">
        <f ca="1">IF(BG48&gt;=65,(基本データ!$H$11-IF(基本データ!$H$11&gt;=10000000,1955000,IF(基本データ!$H$11&gt;=7700000,基本データ!$H$11*0.05+1455000,IF(基本データ!$H$11&gt;=4100000,基本データ!$H$11*0.15+685000,IF(基本データ!$H$11&gt;=3300000,基本データ!$H$11*0.25+275000,1100000)))))/10000,0)</f>
        <v>40</v>
      </c>
      <c r="BH55" s="120">
        <f ca="1">IF(BH48&gt;=65,(基本データ!$H$11-IF(基本データ!$H$11&gt;=10000000,1955000,IF(基本データ!$H$11&gt;=7700000,基本データ!$H$11*0.05+1455000,IF(基本データ!$H$11&gt;=4100000,基本データ!$H$11*0.15+685000,IF(基本データ!$H$11&gt;=3300000,基本データ!$H$11*0.25+275000,1100000)))))/10000,0)</f>
        <v>40</v>
      </c>
      <c r="BI55" s="120">
        <f ca="1">IF(BI48&gt;=65,(基本データ!$H$11-IF(基本データ!$H$11&gt;=10000000,1955000,IF(基本データ!$H$11&gt;=7700000,基本データ!$H$11*0.05+1455000,IF(基本データ!$H$11&gt;=4100000,基本データ!$H$11*0.15+685000,IF(基本データ!$H$11&gt;=3300000,基本データ!$H$11*0.25+275000,1100000)))))/10000,0)</f>
        <v>40</v>
      </c>
      <c r="BJ55" s="120">
        <f ca="1">IF(BJ48&gt;=65,(基本データ!$H$11-IF(基本データ!$H$11&gt;=10000000,1955000,IF(基本データ!$H$11&gt;=7700000,基本データ!$H$11*0.05+1455000,IF(基本データ!$H$11&gt;=4100000,基本データ!$H$11*0.15+685000,IF(基本データ!$H$11&gt;=3300000,基本データ!$H$11*0.25+275000,1100000)))))/10000,0)</f>
        <v>40</v>
      </c>
      <c r="BK55" s="120">
        <f ca="1">IF(BK48&gt;=65,(基本データ!$H$11-IF(基本データ!$H$11&gt;=10000000,1955000,IF(基本データ!$H$11&gt;=7700000,基本データ!$H$11*0.05+1455000,IF(基本データ!$H$11&gt;=4100000,基本データ!$H$11*0.15+685000,IF(基本データ!$H$11&gt;=3300000,基本データ!$H$11*0.25+275000,1100000)))))/10000,0)</f>
        <v>40</v>
      </c>
      <c r="BL55" s="120">
        <f ca="1">IF(BL48&gt;=65,(基本データ!$H$11-IF(基本データ!$H$11&gt;=10000000,1955000,IF(基本データ!$H$11&gt;=7700000,基本データ!$H$11*0.05+1455000,IF(基本データ!$H$11&gt;=4100000,基本データ!$H$11*0.15+685000,IF(基本データ!$H$11&gt;=3300000,基本データ!$H$11*0.25+275000,1100000)))))/10000,0)</f>
        <v>40</v>
      </c>
      <c r="BM55" s="120">
        <f ca="1">IF(BM48&gt;=65,(基本データ!$H$11-IF(基本データ!$H$11&gt;=10000000,1955000,IF(基本データ!$H$11&gt;=7700000,基本データ!$H$11*0.05+1455000,IF(基本データ!$H$11&gt;=4100000,基本データ!$H$11*0.15+685000,IF(基本データ!$H$11&gt;=3300000,基本データ!$H$11*0.25+275000,1100000)))))/10000,0)</f>
        <v>40</v>
      </c>
      <c r="BN55" s="120">
        <f ca="1">IF(BN48&gt;=65,(基本データ!$H$11-IF(基本データ!$H$11&gt;=10000000,1955000,IF(基本データ!$H$11&gt;=7700000,基本データ!$H$11*0.05+1455000,IF(基本データ!$H$11&gt;=4100000,基本データ!$H$11*0.15+685000,IF(基本データ!$H$11&gt;=3300000,基本データ!$H$11*0.25+275000,1100000)))))/10000,0)</f>
        <v>40</v>
      </c>
      <c r="BO55" s="120">
        <f ca="1">IF(BO48&gt;=65,(基本データ!$H$11-IF(基本データ!$H$11&gt;=10000000,1955000,IF(基本データ!$H$11&gt;=7700000,基本データ!$H$11*0.05+1455000,IF(基本データ!$H$11&gt;=4100000,基本データ!$H$11*0.15+685000,IF(基本データ!$H$11&gt;=3300000,基本データ!$H$11*0.25+275000,1100000)))))/10000,0)</f>
        <v>40</v>
      </c>
      <c r="BP55" s="120">
        <f ca="1">IF(BP48&gt;=65,(基本データ!$H$11-IF(基本データ!$H$11&gt;=10000000,1955000,IF(基本データ!$H$11&gt;=7700000,基本データ!$H$11*0.05+1455000,IF(基本データ!$H$11&gt;=4100000,基本データ!$H$11*0.15+685000,IF(基本データ!$H$11&gt;=3300000,基本データ!$H$11*0.25+275000,1100000)))))/10000,0)</f>
        <v>40</v>
      </c>
      <c r="BQ55" s="120">
        <f ca="1">IF(BQ48&gt;=65,(基本データ!$H$11-IF(基本データ!$H$11&gt;=10000000,1955000,IF(基本データ!$H$11&gt;=7700000,基本データ!$H$11*0.05+1455000,IF(基本データ!$H$11&gt;=4100000,基本データ!$H$11*0.15+685000,IF(基本データ!$H$11&gt;=3300000,基本データ!$H$11*0.25+275000,1100000)))))/10000,0)</f>
        <v>40</v>
      </c>
      <c r="BR55" s="120">
        <f ca="1">IF(BR48&gt;=65,(基本データ!$H$11-IF(基本データ!$H$11&gt;=10000000,1955000,IF(基本データ!$H$11&gt;=7700000,基本データ!$H$11*0.05+1455000,IF(基本データ!$H$11&gt;=4100000,基本データ!$H$11*0.15+685000,IF(基本データ!$H$11&gt;=3300000,基本データ!$H$11*0.25+275000,1100000)))))/10000,0)</f>
        <v>40</v>
      </c>
      <c r="BS55" s="120">
        <f ca="1">IF(BS48&gt;=65,(基本データ!$H$11-IF(基本データ!$H$11&gt;=10000000,1955000,IF(基本データ!$H$11&gt;=7700000,基本データ!$H$11*0.05+1455000,IF(基本データ!$H$11&gt;=4100000,基本データ!$H$11*0.15+685000,IF(基本データ!$H$11&gt;=3300000,基本データ!$H$11*0.25+275000,1100000)))))/10000,0)</f>
        <v>40</v>
      </c>
      <c r="BT55" s="120">
        <f ca="1">IF(BT48&gt;=65,(基本データ!$H$11-IF(基本データ!$H$11&gt;=10000000,1955000,IF(基本データ!$H$11&gt;=7700000,基本データ!$H$11*0.05+1455000,IF(基本データ!$H$11&gt;=4100000,基本データ!$H$11*0.15+685000,IF(基本データ!$H$11&gt;=3300000,基本データ!$H$11*0.25+275000,1100000)))))/10000,0)</f>
        <v>40</v>
      </c>
      <c r="BU55" s="120">
        <f ca="1">IF(BU48&gt;=65,(基本データ!$H$11-IF(基本データ!$H$11&gt;=10000000,1955000,IF(基本データ!$H$11&gt;=7700000,基本データ!$H$11*0.05+1455000,IF(基本データ!$H$11&gt;=4100000,基本データ!$H$11*0.15+685000,IF(基本データ!$H$11&gt;=3300000,基本データ!$H$11*0.25+275000,1100000)))))/10000,0)</f>
        <v>40</v>
      </c>
      <c r="BV55" s="120">
        <f ca="1">IF(BV48&gt;=65,(基本データ!$H$11-IF(基本データ!$H$11&gt;=10000000,1955000,IF(基本データ!$H$11&gt;=7700000,基本データ!$H$11*0.05+1455000,IF(基本データ!$H$11&gt;=4100000,基本データ!$H$11*0.15+685000,IF(基本データ!$H$11&gt;=3300000,基本データ!$H$11*0.25+275000,1100000)))))/10000,0)</f>
        <v>40</v>
      </c>
      <c r="BW55" s="120">
        <f ca="1">IF(BW48&gt;=65,(基本データ!$H$11-IF(基本データ!$H$11&gt;=10000000,1955000,IF(基本データ!$H$11&gt;=7700000,基本データ!$H$11*0.05+1455000,IF(基本データ!$H$11&gt;=4100000,基本データ!$H$11*0.15+685000,IF(基本データ!$H$11&gt;=3300000,基本データ!$H$11*0.25+275000,1100000)))))/10000,0)</f>
        <v>40</v>
      </c>
      <c r="BX55" s="120">
        <f ca="1">IF(BX48&gt;=65,(基本データ!$H$11-IF(基本データ!$H$11&gt;=10000000,1955000,IF(基本データ!$H$11&gt;=7700000,基本データ!$H$11*0.05+1455000,IF(基本データ!$H$11&gt;=4100000,基本データ!$H$11*0.15+685000,IF(基本データ!$H$11&gt;=3300000,基本データ!$H$11*0.25+275000,1100000)))))/10000,0)</f>
        <v>40</v>
      </c>
      <c r="BY55" s="120">
        <f ca="1">IF(BY48&gt;=65,(基本データ!$H$11-IF(基本データ!$H$11&gt;=10000000,1955000,IF(基本データ!$H$11&gt;=7700000,基本データ!$H$11*0.05+1455000,IF(基本データ!$H$11&gt;=4100000,基本データ!$H$11*0.15+685000,IF(基本データ!$H$11&gt;=3300000,基本データ!$H$11*0.25+275000,1100000)))))/10000,0)</f>
        <v>40</v>
      </c>
      <c r="BZ55" s="120">
        <f ca="1">IF(BZ48&gt;=65,(基本データ!$H$11-IF(基本データ!$H$11&gt;=10000000,1955000,IF(基本データ!$H$11&gt;=7700000,基本データ!$H$11*0.05+1455000,IF(基本データ!$H$11&gt;=4100000,基本データ!$H$11*0.15+685000,IF(基本データ!$H$11&gt;=3300000,基本データ!$H$11*0.25+275000,1100000)))))/10000,0)</f>
        <v>40</v>
      </c>
      <c r="CA55" s="120">
        <f ca="1">IF(CA48&gt;=65,(基本データ!$H$11-IF(基本データ!$H$11&gt;=10000000,1955000,IF(基本データ!$H$11&gt;=7700000,基本データ!$H$11*0.05+1455000,IF(基本データ!$H$11&gt;=4100000,基本データ!$H$11*0.15+685000,IF(基本データ!$H$11&gt;=3300000,基本データ!$H$11*0.25+275000,1100000)))))/10000,0)</f>
        <v>40</v>
      </c>
      <c r="CB55" s="120">
        <f ca="1">IF(CB48&gt;=65,(基本データ!$H$11-IF(基本データ!$H$11&gt;=10000000,1955000,IF(基本データ!$H$11&gt;=7700000,基本データ!$H$11*0.05+1455000,IF(基本データ!$H$11&gt;=4100000,基本データ!$H$11*0.15+685000,IF(基本データ!$H$11&gt;=3300000,基本データ!$H$11*0.25+275000,1100000)))))/10000,0)</f>
        <v>40</v>
      </c>
      <c r="CC55" s="120">
        <f ca="1">IF(CC48&gt;=65,(基本データ!$H$11-IF(基本データ!$H$11&gt;=10000000,1955000,IF(基本データ!$H$11&gt;=7700000,基本データ!$H$11*0.05+1455000,IF(基本データ!$H$11&gt;=4100000,基本データ!$H$11*0.15+685000,IF(基本データ!$H$11&gt;=3300000,基本データ!$H$11*0.25+275000,1100000)))))/10000,0)</f>
        <v>40</v>
      </c>
      <c r="CD55" s="206"/>
    </row>
    <row r="56" spans="3:82" ht="10.199999999999999" customHeight="1" x14ac:dyDescent="0.45">
      <c r="C56" s="4"/>
      <c r="D56" s="479"/>
      <c r="E56" s="108" t="s">
        <v>188</v>
      </c>
      <c r="F56" s="96">
        <f ca="1">F54+F55</f>
        <v>436</v>
      </c>
      <c r="G56" s="126">
        <f ca="1">G54+G55</f>
        <v>436</v>
      </c>
      <c r="H56" s="126">
        <f t="shared" ref="H56:V56" ca="1" si="200">H54+H55</f>
        <v>436</v>
      </c>
      <c r="I56" s="126">
        <f t="shared" ca="1" si="200"/>
        <v>436</v>
      </c>
      <c r="J56" s="126">
        <f t="shared" ca="1" si="200"/>
        <v>436</v>
      </c>
      <c r="K56" s="126">
        <f t="shared" ca="1" si="200"/>
        <v>436</v>
      </c>
      <c r="L56" s="126">
        <f t="shared" ca="1" si="200"/>
        <v>436</v>
      </c>
      <c r="M56" s="126">
        <f t="shared" ca="1" si="200"/>
        <v>436</v>
      </c>
      <c r="N56" s="126">
        <f t="shared" ca="1" si="200"/>
        <v>202</v>
      </c>
      <c r="O56" s="126">
        <f t="shared" ca="1" si="200"/>
        <v>202</v>
      </c>
      <c r="P56" s="126">
        <f t="shared" ca="1" si="200"/>
        <v>202</v>
      </c>
      <c r="Q56" s="126">
        <f t="shared" ca="1" si="200"/>
        <v>202</v>
      </c>
      <c r="R56" s="126">
        <f t="shared" ca="1" si="200"/>
        <v>202</v>
      </c>
      <c r="S56" s="126">
        <f t="shared" ca="1" si="200"/>
        <v>40</v>
      </c>
      <c r="T56" s="126">
        <f t="shared" ca="1" si="200"/>
        <v>40</v>
      </c>
      <c r="U56" s="126">
        <f t="shared" ca="1" si="200"/>
        <v>40</v>
      </c>
      <c r="V56" s="126">
        <f t="shared" ca="1" si="200"/>
        <v>40</v>
      </c>
      <c r="W56" s="126">
        <f ca="1">W54+W55</f>
        <v>40</v>
      </c>
      <c r="X56" s="126">
        <f t="shared" ref="X56" ca="1" si="201">X54+X55</f>
        <v>40</v>
      </c>
      <c r="Y56" s="126">
        <f t="shared" ref="Y56" ca="1" si="202">Y54+Y55</f>
        <v>40</v>
      </c>
      <c r="Z56" s="126">
        <f t="shared" ref="Z56" ca="1" si="203">Z54+Z55</f>
        <v>40</v>
      </c>
      <c r="AA56" s="126">
        <f t="shared" ref="AA56" ca="1" si="204">AA54+AA55</f>
        <v>40</v>
      </c>
      <c r="AB56" s="126">
        <f t="shared" ref="AB56" ca="1" si="205">AB54+AB55</f>
        <v>40</v>
      </c>
      <c r="AC56" s="126">
        <f t="shared" ref="AC56" ca="1" si="206">AC54+AC55</f>
        <v>40</v>
      </c>
      <c r="AD56" s="126">
        <f t="shared" ref="AD56" ca="1" si="207">AD54+AD55</f>
        <v>40</v>
      </c>
      <c r="AE56" s="126">
        <f t="shared" ref="AE56" ca="1" si="208">AE54+AE55</f>
        <v>40</v>
      </c>
      <c r="AF56" s="126">
        <f t="shared" ref="AF56" ca="1" si="209">AF54+AF55</f>
        <v>40</v>
      </c>
      <c r="AG56" s="126">
        <f t="shared" ref="AG56" ca="1" si="210">AG54+AG55</f>
        <v>40</v>
      </c>
      <c r="AH56" s="126">
        <f t="shared" ref="AH56" ca="1" si="211">AH54+AH55</f>
        <v>40</v>
      </c>
      <c r="AI56" s="126">
        <f ca="1">AI54+AI55</f>
        <v>40</v>
      </c>
      <c r="AJ56" s="126">
        <f t="shared" ref="AJ56" ca="1" si="212">AJ54+AJ55</f>
        <v>40</v>
      </c>
      <c r="AK56" s="126">
        <f t="shared" ref="AK56" ca="1" si="213">AK54+AK55</f>
        <v>40</v>
      </c>
      <c r="AL56" s="126">
        <f t="shared" ref="AL56" ca="1" si="214">AL54+AL55</f>
        <v>40</v>
      </c>
      <c r="AM56" s="126">
        <f t="shared" ref="AM56" ca="1" si="215">AM54+AM55</f>
        <v>40</v>
      </c>
      <c r="AN56" s="126">
        <f t="shared" ref="AN56" ca="1" si="216">AN54+AN55</f>
        <v>40</v>
      </c>
      <c r="AO56" s="126">
        <f t="shared" ref="AO56" ca="1" si="217">AO54+AO55</f>
        <v>40</v>
      </c>
      <c r="AP56" s="126">
        <f t="shared" ref="AP56" ca="1" si="218">AP54+AP55</f>
        <v>40</v>
      </c>
      <c r="AQ56" s="126">
        <f t="shared" ref="AQ56" ca="1" si="219">AQ54+AQ55</f>
        <v>40</v>
      </c>
      <c r="AR56" s="126">
        <f t="shared" ref="AR56" ca="1" si="220">AR54+AR55</f>
        <v>40</v>
      </c>
      <c r="AS56" s="126">
        <f t="shared" ref="AS56" ca="1" si="221">AS54+AS55</f>
        <v>40</v>
      </c>
      <c r="AT56" s="126">
        <f t="shared" ref="AT56" ca="1" si="222">AT54+AT55</f>
        <v>40</v>
      </c>
      <c r="AU56" s="126">
        <f t="shared" ref="AU56" ca="1" si="223">AU54+AU55</f>
        <v>40</v>
      </c>
      <c r="AV56" s="126">
        <f t="shared" ref="AV56" ca="1" si="224">AV54+AV55</f>
        <v>40</v>
      </c>
      <c r="AW56" s="126">
        <f t="shared" ref="AW56" ca="1" si="225">AW54+AW55</f>
        <v>40</v>
      </c>
      <c r="AX56" s="126">
        <f t="shared" ref="AX56" ca="1" si="226">AX54+AX55</f>
        <v>40</v>
      </c>
      <c r="AY56" s="126">
        <f ca="1">AY54+AY55</f>
        <v>40</v>
      </c>
      <c r="AZ56" s="126">
        <f t="shared" ref="AZ56" ca="1" si="227">AZ54+AZ55</f>
        <v>40</v>
      </c>
      <c r="BA56" s="126">
        <f t="shared" ref="BA56" ca="1" si="228">BA54+BA55</f>
        <v>40</v>
      </c>
      <c r="BB56" s="126">
        <f t="shared" ref="BB56:CC56" ca="1" si="229">BB54+BB55</f>
        <v>40</v>
      </c>
      <c r="BC56" s="126">
        <f t="shared" ca="1" si="229"/>
        <v>40</v>
      </c>
      <c r="BD56" s="126">
        <f t="shared" ca="1" si="229"/>
        <v>40</v>
      </c>
      <c r="BE56" s="126">
        <f t="shared" ca="1" si="229"/>
        <v>40</v>
      </c>
      <c r="BF56" s="126">
        <f t="shared" ca="1" si="229"/>
        <v>40</v>
      </c>
      <c r="BG56" s="126">
        <f t="shared" ca="1" si="229"/>
        <v>40</v>
      </c>
      <c r="BH56" s="126">
        <f t="shared" ca="1" si="229"/>
        <v>40</v>
      </c>
      <c r="BI56" s="126">
        <f t="shared" ca="1" si="229"/>
        <v>40</v>
      </c>
      <c r="BJ56" s="126">
        <f t="shared" ca="1" si="229"/>
        <v>40</v>
      </c>
      <c r="BK56" s="126">
        <f t="shared" ca="1" si="229"/>
        <v>40</v>
      </c>
      <c r="BL56" s="126">
        <f t="shared" ca="1" si="229"/>
        <v>40</v>
      </c>
      <c r="BM56" s="126">
        <f t="shared" ca="1" si="229"/>
        <v>40</v>
      </c>
      <c r="BN56" s="126">
        <f t="shared" ca="1" si="229"/>
        <v>40</v>
      </c>
      <c r="BO56" s="126">
        <f t="shared" ca="1" si="229"/>
        <v>40</v>
      </c>
      <c r="BP56" s="126">
        <f t="shared" ca="1" si="229"/>
        <v>40</v>
      </c>
      <c r="BQ56" s="126">
        <f t="shared" ca="1" si="229"/>
        <v>40</v>
      </c>
      <c r="BR56" s="126">
        <f t="shared" ca="1" si="229"/>
        <v>40</v>
      </c>
      <c r="BS56" s="126">
        <f t="shared" ca="1" si="229"/>
        <v>40</v>
      </c>
      <c r="BT56" s="126">
        <f t="shared" ca="1" si="229"/>
        <v>40</v>
      </c>
      <c r="BU56" s="126">
        <f t="shared" ca="1" si="229"/>
        <v>40</v>
      </c>
      <c r="BV56" s="126">
        <f t="shared" ca="1" si="229"/>
        <v>40</v>
      </c>
      <c r="BW56" s="126">
        <f t="shared" ca="1" si="229"/>
        <v>40</v>
      </c>
      <c r="BX56" s="126">
        <f t="shared" ca="1" si="229"/>
        <v>40</v>
      </c>
      <c r="BY56" s="126">
        <f t="shared" ca="1" si="229"/>
        <v>40</v>
      </c>
      <c r="BZ56" s="126">
        <f t="shared" ca="1" si="229"/>
        <v>40</v>
      </c>
      <c r="CA56" s="126">
        <f t="shared" ca="1" si="229"/>
        <v>40</v>
      </c>
      <c r="CB56" s="126">
        <f t="shared" ca="1" si="229"/>
        <v>40</v>
      </c>
      <c r="CC56" s="126">
        <f t="shared" ca="1" si="229"/>
        <v>40</v>
      </c>
      <c r="CD56" s="206"/>
    </row>
    <row r="57" spans="3:82" ht="5.4" customHeight="1" x14ac:dyDescent="0.45">
      <c r="C57" s="4"/>
      <c r="D57" s="71"/>
      <c r="E57" s="70"/>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206"/>
    </row>
    <row r="58" spans="3:82" ht="10.199999999999999" customHeight="1" x14ac:dyDescent="0.45">
      <c r="C58" s="4"/>
      <c r="D58" s="477" t="s">
        <v>191</v>
      </c>
      <c r="E58" s="80" t="s">
        <v>4</v>
      </c>
      <c r="F58" s="75">
        <f ca="1">IF(F56=0,0,48)</f>
        <v>48</v>
      </c>
      <c r="G58" s="91">
        <f ca="1">IF(G56=0,0,F58)</f>
        <v>48</v>
      </c>
      <c r="H58" s="91">
        <f t="shared" ref="H58:AJ58" ca="1" si="230">IF(H56=0,0,G58)</f>
        <v>48</v>
      </c>
      <c r="I58" s="91">
        <f t="shared" ca="1" si="230"/>
        <v>48</v>
      </c>
      <c r="J58" s="91">
        <f t="shared" ca="1" si="230"/>
        <v>48</v>
      </c>
      <c r="K58" s="91">
        <f t="shared" ca="1" si="230"/>
        <v>48</v>
      </c>
      <c r="L58" s="91">
        <f t="shared" ca="1" si="230"/>
        <v>48</v>
      </c>
      <c r="M58" s="91">
        <f t="shared" ca="1" si="230"/>
        <v>48</v>
      </c>
      <c r="N58" s="91">
        <f t="shared" ca="1" si="230"/>
        <v>48</v>
      </c>
      <c r="O58" s="91">
        <f t="shared" ca="1" si="230"/>
        <v>48</v>
      </c>
      <c r="P58" s="91">
        <f t="shared" ca="1" si="230"/>
        <v>48</v>
      </c>
      <c r="Q58" s="91">
        <f t="shared" ca="1" si="230"/>
        <v>48</v>
      </c>
      <c r="R58" s="91">
        <f t="shared" ca="1" si="230"/>
        <v>48</v>
      </c>
      <c r="S58" s="91">
        <f t="shared" ca="1" si="230"/>
        <v>48</v>
      </c>
      <c r="T58" s="91">
        <f t="shared" ca="1" si="230"/>
        <v>48</v>
      </c>
      <c r="U58" s="91">
        <f t="shared" ca="1" si="230"/>
        <v>48</v>
      </c>
      <c r="V58" s="91">
        <f t="shared" ca="1" si="230"/>
        <v>48</v>
      </c>
      <c r="W58" s="91">
        <f t="shared" ca="1" si="230"/>
        <v>48</v>
      </c>
      <c r="X58" s="91">
        <f t="shared" ca="1" si="230"/>
        <v>48</v>
      </c>
      <c r="Y58" s="91">
        <f t="shared" ca="1" si="230"/>
        <v>48</v>
      </c>
      <c r="Z58" s="91">
        <f t="shared" ca="1" si="230"/>
        <v>48</v>
      </c>
      <c r="AA58" s="91">
        <f t="shared" ca="1" si="230"/>
        <v>48</v>
      </c>
      <c r="AB58" s="91">
        <f t="shared" ca="1" si="230"/>
        <v>48</v>
      </c>
      <c r="AC58" s="91">
        <f t="shared" ca="1" si="230"/>
        <v>48</v>
      </c>
      <c r="AD58" s="91">
        <f t="shared" ca="1" si="230"/>
        <v>48</v>
      </c>
      <c r="AE58" s="91">
        <f t="shared" ca="1" si="230"/>
        <v>48</v>
      </c>
      <c r="AF58" s="91">
        <f t="shared" ca="1" si="230"/>
        <v>48</v>
      </c>
      <c r="AG58" s="91">
        <f t="shared" ca="1" si="230"/>
        <v>48</v>
      </c>
      <c r="AH58" s="91">
        <f t="shared" ca="1" si="230"/>
        <v>48</v>
      </c>
      <c r="AI58" s="91">
        <f t="shared" ca="1" si="230"/>
        <v>48</v>
      </c>
      <c r="AJ58" s="91">
        <f t="shared" ca="1" si="230"/>
        <v>48</v>
      </c>
      <c r="AK58" s="91">
        <f ca="1">IF(AK56=0,0,AJ58)</f>
        <v>48</v>
      </c>
      <c r="AL58" s="91">
        <f t="shared" ref="AL58:BB58" ca="1" si="231">IF(AL56=0,0,AK58)</f>
        <v>48</v>
      </c>
      <c r="AM58" s="91">
        <f t="shared" ca="1" si="231"/>
        <v>48</v>
      </c>
      <c r="AN58" s="91">
        <f t="shared" ca="1" si="231"/>
        <v>48</v>
      </c>
      <c r="AO58" s="91">
        <f t="shared" ca="1" si="231"/>
        <v>48</v>
      </c>
      <c r="AP58" s="91">
        <f t="shared" ca="1" si="231"/>
        <v>48</v>
      </c>
      <c r="AQ58" s="91">
        <f t="shared" ca="1" si="231"/>
        <v>48</v>
      </c>
      <c r="AR58" s="91">
        <f t="shared" ca="1" si="231"/>
        <v>48</v>
      </c>
      <c r="AS58" s="91">
        <f t="shared" ca="1" si="231"/>
        <v>48</v>
      </c>
      <c r="AT58" s="91">
        <f t="shared" ca="1" si="231"/>
        <v>48</v>
      </c>
      <c r="AU58" s="91">
        <f t="shared" ca="1" si="231"/>
        <v>48</v>
      </c>
      <c r="AV58" s="91">
        <f t="shared" ca="1" si="231"/>
        <v>48</v>
      </c>
      <c r="AW58" s="91">
        <f t="shared" ca="1" si="231"/>
        <v>48</v>
      </c>
      <c r="AX58" s="91">
        <f t="shared" ca="1" si="231"/>
        <v>48</v>
      </c>
      <c r="AY58" s="91">
        <f t="shared" ca="1" si="231"/>
        <v>48</v>
      </c>
      <c r="AZ58" s="91">
        <f t="shared" ca="1" si="231"/>
        <v>48</v>
      </c>
      <c r="BA58" s="91">
        <f t="shared" ca="1" si="231"/>
        <v>48</v>
      </c>
      <c r="BB58" s="91">
        <f t="shared" ca="1" si="231"/>
        <v>48</v>
      </c>
      <c r="BC58" s="91">
        <f t="shared" ref="BC58" ca="1" si="232">IF(BC56=0,0,BB58)</f>
        <v>48</v>
      </c>
      <c r="BD58" s="91">
        <f t="shared" ref="BD58" ca="1" si="233">IF(BD56=0,0,BC58)</f>
        <v>48</v>
      </c>
      <c r="BE58" s="91">
        <f t="shared" ref="BE58" ca="1" si="234">IF(BE56=0,0,BD58)</f>
        <v>48</v>
      </c>
      <c r="BF58" s="91">
        <f t="shared" ref="BF58" ca="1" si="235">IF(BF56=0,0,BE58)</f>
        <v>48</v>
      </c>
      <c r="BG58" s="91">
        <f t="shared" ref="BG58" ca="1" si="236">IF(BG56=0,0,BF58)</f>
        <v>48</v>
      </c>
      <c r="BH58" s="91">
        <f t="shared" ref="BH58" ca="1" si="237">IF(BH56=0,0,BG58)</f>
        <v>48</v>
      </c>
      <c r="BI58" s="91">
        <f t="shared" ref="BI58" ca="1" si="238">IF(BI56=0,0,BH58)</f>
        <v>48</v>
      </c>
      <c r="BJ58" s="91">
        <f t="shared" ref="BJ58" ca="1" si="239">IF(BJ56=0,0,BI58)</f>
        <v>48</v>
      </c>
      <c r="BK58" s="91">
        <f t="shared" ref="BK58" ca="1" si="240">IF(BK56=0,0,BJ58)</f>
        <v>48</v>
      </c>
      <c r="BL58" s="91">
        <f t="shared" ref="BL58" ca="1" si="241">IF(BL56=0,0,BK58)</f>
        <v>48</v>
      </c>
      <c r="BM58" s="91">
        <f t="shared" ref="BM58" ca="1" si="242">IF(BM56=0,0,BL58)</f>
        <v>48</v>
      </c>
      <c r="BN58" s="91">
        <f t="shared" ref="BN58" ca="1" si="243">IF(BN56=0,0,BM58)</f>
        <v>48</v>
      </c>
      <c r="BO58" s="91">
        <f t="shared" ref="BO58" ca="1" si="244">IF(BO56=0,0,BN58)</f>
        <v>48</v>
      </c>
      <c r="BP58" s="91">
        <f t="shared" ref="BP58" ca="1" si="245">IF(BP56=0,0,BO58)</f>
        <v>48</v>
      </c>
      <c r="BQ58" s="91">
        <f t="shared" ref="BQ58" ca="1" si="246">IF(BQ56=0,0,BP58)</f>
        <v>48</v>
      </c>
      <c r="BR58" s="91">
        <f t="shared" ref="BR58" ca="1" si="247">IF(BR56=0,0,BQ58)</f>
        <v>48</v>
      </c>
      <c r="BS58" s="91">
        <f t="shared" ref="BS58" ca="1" si="248">IF(BS56=0,0,BR58)</f>
        <v>48</v>
      </c>
      <c r="BT58" s="91">
        <f t="shared" ref="BT58" ca="1" si="249">IF(BT56=0,0,BS58)</f>
        <v>48</v>
      </c>
      <c r="BU58" s="91">
        <f t="shared" ref="BU58" ca="1" si="250">IF(BU56=0,0,BT58)</f>
        <v>48</v>
      </c>
      <c r="BV58" s="91">
        <f t="shared" ref="BV58" ca="1" si="251">IF(BV56=0,0,BU58)</f>
        <v>48</v>
      </c>
      <c r="BW58" s="91">
        <f t="shared" ref="BW58" ca="1" si="252">IF(BW56=0,0,BV58)</f>
        <v>48</v>
      </c>
      <c r="BX58" s="91">
        <f t="shared" ref="BX58" ca="1" si="253">IF(BX56=0,0,BW58)</f>
        <v>48</v>
      </c>
      <c r="BY58" s="91">
        <f t="shared" ref="BY58" ca="1" si="254">IF(BY56=0,0,BX58)</f>
        <v>48</v>
      </c>
      <c r="BZ58" s="91">
        <f t="shared" ref="BZ58" ca="1" si="255">IF(BZ56=0,0,BY58)</f>
        <v>48</v>
      </c>
      <c r="CA58" s="91">
        <f t="shared" ref="CA58" ca="1" si="256">IF(CA56=0,0,BZ58)</f>
        <v>48</v>
      </c>
      <c r="CB58" s="91">
        <f t="shared" ref="CB58" ca="1" si="257">IF(CB56=0,0,CA58)</f>
        <v>48</v>
      </c>
      <c r="CC58" s="91">
        <f t="shared" ref="CC58" ca="1" si="258">IF(CC56=0,0,CB58)</f>
        <v>48</v>
      </c>
      <c r="CD58" s="206"/>
    </row>
    <row r="59" spans="3:82" ht="10.199999999999999" customHeight="1" x14ac:dyDescent="0.45">
      <c r="C59" s="4"/>
      <c r="D59" s="478"/>
      <c r="E59" s="81" t="s">
        <v>168</v>
      </c>
      <c r="F59" s="83">
        <f ca="1">IF(F56=0,0,F13)</f>
        <v>38</v>
      </c>
      <c r="G59" s="87">
        <f ca="1">IF(G56=0,0,F59)</f>
        <v>38</v>
      </c>
      <c r="H59" s="87">
        <f t="shared" ref="H59:AJ59" ca="1" si="259">IF(H56=0,0,G59)</f>
        <v>38</v>
      </c>
      <c r="I59" s="87">
        <f t="shared" ca="1" si="259"/>
        <v>38</v>
      </c>
      <c r="J59" s="87">
        <f t="shared" ca="1" si="259"/>
        <v>38</v>
      </c>
      <c r="K59" s="87">
        <f t="shared" ca="1" si="259"/>
        <v>38</v>
      </c>
      <c r="L59" s="87">
        <f t="shared" ca="1" si="259"/>
        <v>38</v>
      </c>
      <c r="M59" s="87">
        <f t="shared" ca="1" si="259"/>
        <v>38</v>
      </c>
      <c r="N59" s="87">
        <f t="shared" ca="1" si="259"/>
        <v>38</v>
      </c>
      <c r="O59" s="87">
        <f t="shared" ca="1" si="259"/>
        <v>38</v>
      </c>
      <c r="P59" s="87">
        <f t="shared" ca="1" si="259"/>
        <v>38</v>
      </c>
      <c r="Q59" s="87">
        <f t="shared" ca="1" si="259"/>
        <v>38</v>
      </c>
      <c r="R59" s="87">
        <f t="shared" ca="1" si="259"/>
        <v>38</v>
      </c>
      <c r="S59" s="87">
        <f t="shared" ca="1" si="259"/>
        <v>38</v>
      </c>
      <c r="T59" s="87">
        <f t="shared" ca="1" si="259"/>
        <v>38</v>
      </c>
      <c r="U59" s="87">
        <f t="shared" ca="1" si="259"/>
        <v>38</v>
      </c>
      <c r="V59" s="87">
        <f t="shared" ca="1" si="259"/>
        <v>38</v>
      </c>
      <c r="W59" s="87">
        <f t="shared" ca="1" si="259"/>
        <v>38</v>
      </c>
      <c r="X59" s="87">
        <f t="shared" ca="1" si="259"/>
        <v>38</v>
      </c>
      <c r="Y59" s="87">
        <f t="shared" ca="1" si="259"/>
        <v>38</v>
      </c>
      <c r="Z59" s="87">
        <f t="shared" ca="1" si="259"/>
        <v>38</v>
      </c>
      <c r="AA59" s="87">
        <f t="shared" ca="1" si="259"/>
        <v>38</v>
      </c>
      <c r="AB59" s="87">
        <f t="shared" ca="1" si="259"/>
        <v>38</v>
      </c>
      <c r="AC59" s="87">
        <f t="shared" ca="1" si="259"/>
        <v>38</v>
      </c>
      <c r="AD59" s="87">
        <f t="shared" ca="1" si="259"/>
        <v>38</v>
      </c>
      <c r="AE59" s="87">
        <f t="shared" ca="1" si="259"/>
        <v>38</v>
      </c>
      <c r="AF59" s="87">
        <f t="shared" ca="1" si="259"/>
        <v>38</v>
      </c>
      <c r="AG59" s="87">
        <f t="shared" ca="1" si="259"/>
        <v>38</v>
      </c>
      <c r="AH59" s="87">
        <f t="shared" ca="1" si="259"/>
        <v>38</v>
      </c>
      <c r="AI59" s="87">
        <f t="shared" ca="1" si="259"/>
        <v>38</v>
      </c>
      <c r="AJ59" s="87">
        <f t="shared" ca="1" si="259"/>
        <v>38</v>
      </c>
      <c r="AK59" s="87">
        <f ca="1">IF(AK56=0,0,AJ59)</f>
        <v>38</v>
      </c>
      <c r="AL59" s="87">
        <f t="shared" ref="AL59:BB59" ca="1" si="260">IF(AL56=0,0,AK59)</f>
        <v>38</v>
      </c>
      <c r="AM59" s="87">
        <f t="shared" ca="1" si="260"/>
        <v>38</v>
      </c>
      <c r="AN59" s="87">
        <f t="shared" ca="1" si="260"/>
        <v>38</v>
      </c>
      <c r="AO59" s="87">
        <f t="shared" ca="1" si="260"/>
        <v>38</v>
      </c>
      <c r="AP59" s="87">
        <f t="shared" ca="1" si="260"/>
        <v>38</v>
      </c>
      <c r="AQ59" s="87">
        <f t="shared" ca="1" si="260"/>
        <v>38</v>
      </c>
      <c r="AR59" s="87">
        <f t="shared" ca="1" si="260"/>
        <v>38</v>
      </c>
      <c r="AS59" s="87">
        <f t="shared" ca="1" si="260"/>
        <v>38</v>
      </c>
      <c r="AT59" s="87">
        <f t="shared" ca="1" si="260"/>
        <v>38</v>
      </c>
      <c r="AU59" s="87">
        <f t="shared" ca="1" si="260"/>
        <v>38</v>
      </c>
      <c r="AV59" s="87">
        <f t="shared" ca="1" si="260"/>
        <v>38</v>
      </c>
      <c r="AW59" s="87">
        <f t="shared" ca="1" si="260"/>
        <v>38</v>
      </c>
      <c r="AX59" s="87">
        <f t="shared" ca="1" si="260"/>
        <v>38</v>
      </c>
      <c r="AY59" s="87">
        <f t="shared" ca="1" si="260"/>
        <v>38</v>
      </c>
      <c r="AZ59" s="87">
        <f t="shared" ca="1" si="260"/>
        <v>38</v>
      </c>
      <c r="BA59" s="87">
        <f t="shared" ca="1" si="260"/>
        <v>38</v>
      </c>
      <c r="BB59" s="87">
        <f t="shared" ca="1" si="260"/>
        <v>38</v>
      </c>
      <c r="BC59" s="87">
        <f t="shared" ref="BC59" ca="1" si="261">IF(BC56=0,0,BB59)</f>
        <v>38</v>
      </c>
      <c r="BD59" s="87">
        <f t="shared" ref="BD59" ca="1" si="262">IF(BD56=0,0,BC59)</f>
        <v>38</v>
      </c>
      <c r="BE59" s="87">
        <f t="shared" ref="BE59" ca="1" si="263">IF(BE56=0,0,BD59)</f>
        <v>38</v>
      </c>
      <c r="BF59" s="87">
        <f t="shared" ref="BF59" ca="1" si="264">IF(BF56=0,0,BE59)</f>
        <v>38</v>
      </c>
      <c r="BG59" s="87">
        <f t="shared" ref="BG59" ca="1" si="265">IF(BG56=0,0,BF59)</f>
        <v>38</v>
      </c>
      <c r="BH59" s="87">
        <f t="shared" ref="BH59" ca="1" si="266">IF(BH56=0,0,BG59)</f>
        <v>38</v>
      </c>
      <c r="BI59" s="87">
        <f t="shared" ref="BI59" ca="1" si="267">IF(BI56=0,0,BH59)</f>
        <v>38</v>
      </c>
      <c r="BJ59" s="87">
        <f t="shared" ref="BJ59" ca="1" si="268">IF(BJ56=0,0,BI59)</f>
        <v>38</v>
      </c>
      <c r="BK59" s="87">
        <f t="shared" ref="BK59" ca="1" si="269">IF(BK56=0,0,BJ59)</f>
        <v>38</v>
      </c>
      <c r="BL59" s="87">
        <f t="shared" ref="BL59" ca="1" si="270">IF(BL56=0,0,BK59)</f>
        <v>38</v>
      </c>
      <c r="BM59" s="87">
        <f t="shared" ref="BM59" ca="1" si="271">IF(BM56=0,0,BL59)</f>
        <v>38</v>
      </c>
      <c r="BN59" s="87">
        <f t="shared" ref="BN59" ca="1" si="272">IF(BN56=0,0,BM59)</f>
        <v>38</v>
      </c>
      <c r="BO59" s="87">
        <f t="shared" ref="BO59" ca="1" si="273">IF(BO56=0,0,BN59)</f>
        <v>38</v>
      </c>
      <c r="BP59" s="87">
        <f t="shared" ref="BP59" ca="1" si="274">IF(BP56=0,0,BO59)</f>
        <v>38</v>
      </c>
      <c r="BQ59" s="87">
        <f t="shared" ref="BQ59" ca="1" si="275">IF(BQ56=0,0,BP59)</f>
        <v>38</v>
      </c>
      <c r="BR59" s="87">
        <f t="shared" ref="BR59" ca="1" si="276">IF(BR56=0,0,BQ59)</f>
        <v>38</v>
      </c>
      <c r="BS59" s="87">
        <f t="shared" ref="BS59" ca="1" si="277">IF(BS56=0,0,BR59)</f>
        <v>38</v>
      </c>
      <c r="BT59" s="87">
        <f t="shared" ref="BT59" ca="1" si="278">IF(BT56=0,0,BS59)</f>
        <v>38</v>
      </c>
      <c r="BU59" s="87">
        <f t="shared" ref="BU59" ca="1" si="279">IF(BU56=0,0,BT59)</f>
        <v>38</v>
      </c>
      <c r="BV59" s="87">
        <f t="shared" ref="BV59" ca="1" si="280">IF(BV56=0,0,BU59)</f>
        <v>38</v>
      </c>
      <c r="BW59" s="87">
        <f t="shared" ref="BW59" ca="1" si="281">IF(BW56=0,0,BV59)</f>
        <v>38</v>
      </c>
      <c r="BX59" s="87">
        <f t="shared" ref="BX59" ca="1" si="282">IF(BX56=0,0,BW59)</f>
        <v>38</v>
      </c>
      <c r="BY59" s="87">
        <f t="shared" ref="BY59" ca="1" si="283">IF(BY56=0,0,BX59)</f>
        <v>38</v>
      </c>
      <c r="BZ59" s="87">
        <f t="shared" ref="BZ59" ca="1" si="284">IF(BZ56=0,0,BY59)</f>
        <v>38</v>
      </c>
      <c r="CA59" s="87">
        <f t="shared" ref="CA59" ca="1" si="285">IF(CA56=0,0,BZ59)</f>
        <v>38</v>
      </c>
      <c r="CB59" s="87">
        <f t="shared" ref="CB59" ca="1" si="286">IF(CB56=0,0,CA59)</f>
        <v>38</v>
      </c>
      <c r="CC59" s="87">
        <f t="shared" ref="CC59" ca="1" si="287">IF(CC56=0,0,CB59)</f>
        <v>38</v>
      </c>
      <c r="CD59" s="206"/>
    </row>
    <row r="60" spans="3:82" ht="10.199999999999999" customHeight="1" x14ac:dyDescent="0.45">
      <c r="C60" s="4"/>
      <c r="D60" s="478"/>
      <c r="E60" s="81" t="s">
        <v>34</v>
      </c>
      <c r="F60" s="83">
        <f t="shared" ref="F60:AK60" ca="1" si="288">IF(F56=0,0,F18)</f>
        <v>101</v>
      </c>
      <c r="G60" s="87">
        <f t="shared" ca="1" si="288"/>
        <v>101</v>
      </c>
      <c r="H60" s="87">
        <f t="shared" ca="1" si="288"/>
        <v>126</v>
      </c>
      <c r="I60" s="87">
        <f t="shared" ca="1" si="288"/>
        <v>126</v>
      </c>
      <c r="J60" s="87">
        <f t="shared" ca="1" si="288"/>
        <v>63</v>
      </c>
      <c r="K60" s="87">
        <f t="shared" ca="1" si="288"/>
        <v>63</v>
      </c>
      <c r="L60" s="87">
        <f t="shared" ca="1" si="288"/>
        <v>0</v>
      </c>
      <c r="M60" s="87">
        <f t="shared" ca="1" si="288"/>
        <v>0</v>
      </c>
      <c r="N60" s="87">
        <f t="shared" ca="1" si="288"/>
        <v>0</v>
      </c>
      <c r="O60" s="87">
        <f t="shared" ca="1" si="288"/>
        <v>0</v>
      </c>
      <c r="P60" s="87">
        <f t="shared" ca="1" si="288"/>
        <v>0</v>
      </c>
      <c r="Q60" s="87">
        <f t="shared" ca="1" si="288"/>
        <v>0</v>
      </c>
      <c r="R60" s="87">
        <f t="shared" ca="1" si="288"/>
        <v>0</v>
      </c>
      <c r="S60" s="87">
        <f t="shared" ca="1" si="288"/>
        <v>0</v>
      </c>
      <c r="T60" s="87">
        <f t="shared" ca="1" si="288"/>
        <v>0</v>
      </c>
      <c r="U60" s="87">
        <f t="shared" ca="1" si="288"/>
        <v>0</v>
      </c>
      <c r="V60" s="87">
        <f t="shared" ca="1" si="288"/>
        <v>0</v>
      </c>
      <c r="W60" s="87">
        <f t="shared" ca="1" si="288"/>
        <v>0</v>
      </c>
      <c r="X60" s="87">
        <f t="shared" ca="1" si="288"/>
        <v>0</v>
      </c>
      <c r="Y60" s="87">
        <f t="shared" ca="1" si="288"/>
        <v>0</v>
      </c>
      <c r="Z60" s="87">
        <f t="shared" ca="1" si="288"/>
        <v>0</v>
      </c>
      <c r="AA60" s="87">
        <f t="shared" ca="1" si="288"/>
        <v>0</v>
      </c>
      <c r="AB60" s="87">
        <f t="shared" ca="1" si="288"/>
        <v>0</v>
      </c>
      <c r="AC60" s="87">
        <f t="shared" ca="1" si="288"/>
        <v>0</v>
      </c>
      <c r="AD60" s="87">
        <f t="shared" ca="1" si="288"/>
        <v>0</v>
      </c>
      <c r="AE60" s="87">
        <f t="shared" ca="1" si="288"/>
        <v>0</v>
      </c>
      <c r="AF60" s="87">
        <f t="shared" ca="1" si="288"/>
        <v>0</v>
      </c>
      <c r="AG60" s="87">
        <f t="shared" ca="1" si="288"/>
        <v>0</v>
      </c>
      <c r="AH60" s="87">
        <f t="shared" ca="1" si="288"/>
        <v>0</v>
      </c>
      <c r="AI60" s="87">
        <f t="shared" ca="1" si="288"/>
        <v>0</v>
      </c>
      <c r="AJ60" s="87">
        <f t="shared" ca="1" si="288"/>
        <v>0</v>
      </c>
      <c r="AK60" s="87">
        <f t="shared" ca="1" si="288"/>
        <v>0</v>
      </c>
      <c r="AL60" s="87">
        <f t="shared" ref="AL60:BB60" ca="1" si="289">IF(AL56=0,0,AL18)</f>
        <v>0</v>
      </c>
      <c r="AM60" s="87">
        <f t="shared" ca="1" si="289"/>
        <v>0</v>
      </c>
      <c r="AN60" s="87">
        <f t="shared" ca="1" si="289"/>
        <v>0</v>
      </c>
      <c r="AO60" s="87">
        <f t="shared" ca="1" si="289"/>
        <v>0</v>
      </c>
      <c r="AP60" s="87">
        <f t="shared" ca="1" si="289"/>
        <v>0</v>
      </c>
      <c r="AQ60" s="87">
        <f t="shared" ca="1" si="289"/>
        <v>0</v>
      </c>
      <c r="AR60" s="87">
        <f t="shared" ca="1" si="289"/>
        <v>0</v>
      </c>
      <c r="AS60" s="87">
        <f t="shared" ca="1" si="289"/>
        <v>0</v>
      </c>
      <c r="AT60" s="87">
        <f t="shared" ca="1" si="289"/>
        <v>0</v>
      </c>
      <c r="AU60" s="87">
        <f t="shared" ca="1" si="289"/>
        <v>0</v>
      </c>
      <c r="AV60" s="87">
        <f t="shared" ca="1" si="289"/>
        <v>0</v>
      </c>
      <c r="AW60" s="87">
        <f t="shared" ca="1" si="289"/>
        <v>0</v>
      </c>
      <c r="AX60" s="87">
        <f t="shared" ca="1" si="289"/>
        <v>0</v>
      </c>
      <c r="AY60" s="87">
        <f t="shared" ca="1" si="289"/>
        <v>0</v>
      </c>
      <c r="AZ60" s="87">
        <f t="shared" ca="1" si="289"/>
        <v>0</v>
      </c>
      <c r="BA60" s="87">
        <f t="shared" ca="1" si="289"/>
        <v>0</v>
      </c>
      <c r="BB60" s="87">
        <f t="shared" ca="1" si="289"/>
        <v>0</v>
      </c>
      <c r="BC60" s="87">
        <f t="shared" ref="BC60:CC60" ca="1" si="290">IF(BC56=0,0,BC18)</f>
        <v>0</v>
      </c>
      <c r="BD60" s="87">
        <f t="shared" ca="1" si="290"/>
        <v>0</v>
      </c>
      <c r="BE60" s="87">
        <f t="shared" ca="1" si="290"/>
        <v>0</v>
      </c>
      <c r="BF60" s="87">
        <f t="shared" ca="1" si="290"/>
        <v>0</v>
      </c>
      <c r="BG60" s="87">
        <f t="shared" ca="1" si="290"/>
        <v>0</v>
      </c>
      <c r="BH60" s="87">
        <f t="shared" ca="1" si="290"/>
        <v>0</v>
      </c>
      <c r="BI60" s="87">
        <f t="shared" ca="1" si="290"/>
        <v>0</v>
      </c>
      <c r="BJ60" s="87">
        <f t="shared" ca="1" si="290"/>
        <v>0</v>
      </c>
      <c r="BK60" s="87">
        <f t="shared" ca="1" si="290"/>
        <v>0</v>
      </c>
      <c r="BL60" s="87">
        <f t="shared" ca="1" si="290"/>
        <v>0</v>
      </c>
      <c r="BM60" s="87">
        <f t="shared" ca="1" si="290"/>
        <v>0</v>
      </c>
      <c r="BN60" s="87">
        <f t="shared" ca="1" si="290"/>
        <v>0</v>
      </c>
      <c r="BO60" s="87">
        <f t="shared" ca="1" si="290"/>
        <v>0</v>
      </c>
      <c r="BP60" s="87">
        <f t="shared" ca="1" si="290"/>
        <v>0</v>
      </c>
      <c r="BQ60" s="87">
        <f t="shared" ca="1" si="290"/>
        <v>0</v>
      </c>
      <c r="BR60" s="87">
        <f t="shared" ca="1" si="290"/>
        <v>0</v>
      </c>
      <c r="BS60" s="87">
        <f t="shared" ca="1" si="290"/>
        <v>0</v>
      </c>
      <c r="BT60" s="87">
        <f t="shared" ca="1" si="290"/>
        <v>0</v>
      </c>
      <c r="BU60" s="87">
        <f t="shared" ca="1" si="290"/>
        <v>0</v>
      </c>
      <c r="BV60" s="87">
        <f t="shared" ca="1" si="290"/>
        <v>0</v>
      </c>
      <c r="BW60" s="87">
        <f t="shared" ca="1" si="290"/>
        <v>0</v>
      </c>
      <c r="BX60" s="87">
        <f t="shared" ca="1" si="290"/>
        <v>0</v>
      </c>
      <c r="BY60" s="87">
        <f t="shared" ca="1" si="290"/>
        <v>0</v>
      </c>
      <c r="BZ60" s="87">
        <f t="shared" ca="1" si="290"/>
        <v>0</v>
      </c>
      <c r="CA60" s="87">
        <f t="shared" ca="1" si="290"/>
        <v>0</v>
      </c>
      <c r="CB60" s="87">
        <f t="shared" ca="1" si="290"/>
        <v>0</v>
      </c>
      <c r="CC60" s="87">
        <f t="shared" ca="1" si="290"/>
        <v>0</v>
      </c>
      <c r="CD60" s="206"/>
    </row>
    <row r="61" spans="3:82" ht="10.199999999999999" customHeight="1" x14ac:dyDescent="0.45">
      <c r="C61" s="4"/>
      <c r="D61" s="478"/>
      <c r="E61" s="81" t="s">
        <v>198</v>
      </c>
      <c r="F61" s="86">
        <f t="shared" ref="F61:AK61" ca="1" si="291">F22</f>
        <v>2</v>
      </c>
      <c r="G61" s="89">
        <f t="shared" ca="1" si="291"/>
        <v>2</v>
      </c>
      <c r="H61" s="89">
        <f t="shared" ca="1" si="291"/>
        <v>2</v>
      </c>
      <c r="I61" s="89">
        <f t="shared" ca="1" si="291"/>
        <v>2</v>
      </c>
      <c r="J61" s="89">
        <f t="shared" ca="1" si="291"/>
        <v>2</v>
      </c>
      <c r="K61" s="89">
        <f t="shared" ca="1" si="291"/>
        <v>2</v>
      </c>
      <c r="L61" s="89">
        <f t="shared" ca="1" si="291"/>
        <v>2</v>
      </c>
      <c r="M61" s="89">
        <f t="shared" ca="1" si="291"/>
        <v>2</v>
      </c>
      <c r="N61" s="89">
        <f t="shared" ca="1" si="291"/>
        <v>2</v>
      </c>
      <c r="O61" s="89">
        <f t="shared" ca="1" si="291"/>
        <v>2</v>
      </c>
      <c r="P61" s="89">
        <f t="shared" ca="1" si="291"/>
        <v>2</v>
      </c>
      <c r="Q61" s="89">
        <f t="shared" ca="1" si="291"/>
        <v>0.5</v>
      </c>
      <c r="R61" s="89">
        <f t="shared" ca="1" si="291"/>
        <v>0.5</v>
      </c>
      <c r="S61" s="89">
        <f t="shared" ca="1" si="291"/>
        <v>0.5</v>
      </c>
      <c r="T61" s="89">
        <f t="shared" ca="1" si="291"/>
        <v>0.5</v>
      </c>
      <c r="U61" s="89">
        <f t="shared" ca="1" si="291"/>
        <v>0.5</v>
      </c>
      <c r="V61" s="89">
        <f t="shared" ca="1" si="291"/>
        <v>0.5</v>
      </c>
      <c r="W61" s="89">
        <f t="shared" ca="1" si="291"/>
        <v>0.5</v>
      </c>
      <c r="X61" s="89">
        <f t="shared" ca="1" si="291"/>
        <v>0.5</v>
      </c>
      <c r="Y61" s="89">
        <f t="shared" ca="1" si="291"/>
        <v>0.5</v>
      </c>
      <c r="Z61" s="89">
        <f t="shared" ca="1" si="291"/>
        <v>0.5</v>
      </c>
      <c r="AA61" s="89">
        <f t="shared" ca="1" si="291"/>
        <v>0.5</v>
      </c>
      <c r="AB61" s="89">
        <f t="shared" ca="1" si="291"/>
        <v>0.5</v>
      </c>
      <c r="AC61" s="89">
        <f t="shared" ca="1" si="291"/>
        <v>0.5</v>
      </c>
      <c r="AD61" s="89">
        <f t="shared" ca="1" si="291"/>
        <v>0.5</v>
      </c>
      <c r="AE61" s="89">
        <f t="shared" ca="1" si="291"/>
        <v>0.5</v>
      </c>
      <c r="AF61" s="89">
        <f t="shared" ca="1" si="291"/>
        <v>0.5</v>
      </c>
      <c r="AG61" s="89">
        <f t="shared" ca="1" si="291"/>
        <v>0.5</v>
      </c>
      <c r="AH61" s="89">
        <f t="shared" ca="1" si="291"/>
        <v>0.5</v>
      </c>
      <c r="AI61" s="89">
        <f t="shared" ca="1" si="291"/>
        <v>0.5</v>
      </c>
      <c r="AJ61" s="89">
        <f t="shared" ca="1" si="291"/>
        <v>0.5</v>
      </c>
      <c r="AK61" s="89">
        <f t="shared" ca="1" si="291"/>
        <v>0.5</v>
      </c>
      <c r="AL61" s="89">
        <f t="shared" ref="AL61:BB61" ca="1" si="292">AL22</f>
        <v>0.5</v>
      </c>
      <c r="AM61" s="89">
        <f t="shared" ca="1" si="292"/>
        <v>0.5</v>
      </c>
      <c r="AN61" s="89">
        <f t="shared" ca="1" si="292"/>
        <v>0.5</v>
      </c>
      <c r="AO61" s="89">
        <f t="shared" ca="1" si="292"/>
        <v>0.5</v>
      </c>
      <c r="AP61" s="89">
        <f t="shared" ca="1" si="292"/>
        <v>0.5</v>
      </c>
      <c r="AQ61" s="89">
        <f t="shared" ca="1" si="292"/>
        <v>0.5</v>
      </c>
      <c r="AR61" s="89">
        <f t="shared" ca="1" si="292"/>
        <v>0.5</v>
      </c>
      <c r="AS61" s="89">
        <f t="shared" ca="1" si="292"/>
        <v>0.5</v>
      </c>
      <c r="AT61" s="89">
        <f t="shared" ca="1" si="292"/>
        <v>0.5</v>
      </c>
      <c r="AU61" s="89">
        <f t="shared" ca="1" si="292"/>
        <v>0.5</v>
      </c>
      <c r="AV61" s="89">
        <f t="shared" ca="1" si="292"/>
        <v>0.5</v>
      </c>
      <c r="AW61" s="89">
        <f t="shared" ca="1" si="292"/>
        <v>0.5</v>
      </c>
      <c r="AX61" s="89">
        <f t="shared" ca="1" si="292"/>
        <v>0.5</v>
      </c>
      <c r="AY61" s="89">
        <f t="shared" ca="1" si="292"/>
        <v>0.5</v>
      </c>
      <c r="AZ61" s="89">
        <f t="shared" ca="1" si="292"/>
        <v>0.5</v>
      </c>
      <c r="BA61" s="89">
        <f t="shared" ca="1" si="292"/>
        <v>0.5</v>
      </c>
      <c r="BB61" s="89">
        <f t="shared" ca="1" si="292"/>
        <v>0.5</v>
      </c>
      <c r="BC61" s="89">
        <f t="shared" ref="BC61:CC61" ca="1" si="293">BC22</f>
        <v>0.5</v>
      </c>
      <c r="BD61" s="89">
        <f t="shared" ca="1" si="293"/>
        <v>0.5</v>
      </c>
      <c r="BE61" s="89">
        <f t="shared" ca="1" si="293"/>
        <v>0.5</v>
      </c>
      <c r="BF61" s="89">
        <f t="shared" ca="1" si="293"/>
        <v>0.5</v>
      </c>
      <c r="BG61" s="89">
        <f t="shared" ca="1" si="293"/>
        <v>0.5</v>
      </c>
      <c r="BH61" s="89">
        <f t="shared" ca="1" si="293"/>
        <v>0.5</v>
      </c>
      <c r="BI61" s="89">
        <f t="shared" ca="1" si="293"/>
        <v>0.5</v>
      </c>
      <c r="BJ61" s="89">
        <f t="shared" ca="1" si="293"/>
        <v>0.5</v>
      </c>
      <c r="BK61" s="89">
        <f t="shared" ca="1" si="293"/>
        <v>0.5</v>
      </c>
      <c r="BL61" s="89">
        <f t="shared" ca="1" si="293"/>
        <v>0.5</v>
      </c>
      <c r="BM61" s="89">
        <f t="shared" ca="1" si="293"/>
        <v>0.5</v>
      </c>
      <c r="BN61" s="89">
        <f t="shared" ca="1" si="293"/>
        <v>0.5</v>
      </c>
      <c r="BO61" s="89">
        <f t="shared" ca="1" si="293"/>
        <v>0.5</v>
      </c>
      <c r="BP61" s="89">
        <f t="shared" ca="1" si="293"/>
        <v>0.5</v>
      </c>
      <c r="BQ61" s="89">
        <f t="shared" ca="1" si="293"/>
        <v>0.5</v>
      </c>
      <c r="BR61" s="89">
        <f t="shared" ca="1" si="293"/>
        <v>0.5</v>
      </c>
      <c r="BS61" s="89">
        <f t="shared" ca="1" si="293"/>
        <v>0.5</v>
      </c>
      <c r="BT61" s="89">
        <f t="shared" ca="1" si="293"/>
        <v>0.5</v>
      </c>
      <c r="BU61" s="89">
        <f t="shared" ca="1" si="293"/>
        <v>0.5</v>
      </c>
      <c r="BV61" s="89">
        <f t="shared" ca="1" si="293"/>
        <v>0.5</v>
      </c>
      <c r="BW61" s="89">
        <f t="shared" ca="1" si="293"/>
        <v>0.5</v>
      </c>
      <c r="BX61" s="89">
        <f t="shared" ca="1" si="293"/>
        <v>0.5</v>
      </c>
      <c r="BY61" s="89">
        <f t="shared" ca="1" si="293"/>
        <v>0.5</v>
      </c>
      <c r="BZ61" s="89">
        <f t="shared" ca="1" si="293"/>
        <v>0.5</v>
      </c>
      <c r="CA61" s="89">
        <f t="shared" ca="1" si="293"/>
        <v>0.5</v>
      </c>
      <c r="CB61" s="89">
        <f t="shared" ca="1" si="293"/>
        <v>0.5</v>
      </c>
      <c r="CC61" s="89">
        <f t="shared" ca="1" si="293"/>
        <v>0.5</v>
      </c>
      <c r="CD61" s="206"/>
    </row>
    <row r="62" spans="3:82" ht="10.199999999999999" customHeight="1" x14ac:dyDescent="0.45">
      <c r="C62" s="4"/>
      <c r="D62" s="478"/>
      <c r="E62" s="81" t="s">
        <v>169</v>
      </c>
      <c r="F62" s="85">
        <f ca="1">F98+F107</f>
        <v>36.169199999999996</v>
      </c>
      <c r="G62" s="88">
        <f t="shared" ref="G62:BB62" ca="1" si="294">G98+G107</f>
        <v>36.169199999999996</v>
      </c>
      <c r="H62" s="88">
        <f t="shared" ca="1" si="294"/>
        <v>36.169199999999996</v>
      </c>
      <c r="I62" s="88">
        <f t="shared" ca="1" si="294"/>
        <v>36.169199999999996</v>
      </c>
      <c r="J62" s="88">
        <f t="shared" ca="1" si="294"/>
        <v>36.169199999999996</v>
      </c>
      <c r="K62" s="88">
        <f t="shared" ca="1" si="294"/>
        <v>36.169199999999996</v>
      </c>
      <c r="L62" s="88">
        <f t="shared" ca="1" si="294"/>
        <v>36.169199999999996</v>
      </c>
      <c r="M62" s="88">
        <f t="shared" ca="1" si="294"/>
        <v>36.169199999999996</v>
      </c>
      <c r="N62" s="88">
        <f t="shared" ca="1" si="294"/>
        <v>18.4392</v>
      </c>
      <c r="O62" s="88">
        <f t="shared" ca="1" si="294"/>
        <v>18.4392</v>
      </c>
      <c r="P62" s="88">
        <f t="shared" ca="1" si="294"/>
        <v>18.4392</v>
      </c>
      <c r="Q62" s="88">
        <f t="shared" ca="1" si="294"/>
        <v>18.4392</v>
      </c>
      <c r="R62" s="88">
        <f t="shared" ca="1" si="294"/>
        <v>18.4392</v>
      </c>
      <c r="S62" s="88">
        <f t="shared" ca="1" si="294"/>
        <v>3.4799999999999995</v>
      </c>
      <c r="T62" s="88">
        <f t="shared" ca="1" si="294"/>
        <v>3.4799999999999995</v>
      </c>
      <c r="U62" s="88">
        <f t="shared" ca="1" si="294"/>
        <v>3.4799999999999995</v>
      </c>
      <c r="V62" s="88">
        <f t="shared" ca="1" si="294"/>
        <v>3.4799999999999995</v>
      </c>
      <c r="W62" s="88">
        <f t="shared" ca="1" si="294"/>
        <v>3.4799999999999995</v>
      </c>
      <c r="X62" s="88">
        <f t="shared" ca="1" si="294"/>
        <v>3.4799999999999995</v>
      </c>
      <c r="Y62" s="88">
        <f t="shared" ca="1" si="294"/>
        <v>3.4799999999999995</v>
      </c>
      <c r="Z62" s="88">
        <f t="shared" ca="1" si="294"/>
        <v>3.4799999999999995</v>
      </c>
      <c r="AA62" s="88">
        <f t="shared" ca="1" si="294"/>
        <v>3.4799999999999995</v>
      </c>
      <c r="AB62" s="88">
        <f t="shared" ca="1" si="294"/>
        <v>3.4799999999999995</v>
      </c>
      <c r="AC62" s="88">
        <f t="shared" ca="1" si="294"/>
        <v>3.4799999999999995</v>
      </c>
      <c r="AD62" s="88">
        <f t="shared" ca="1" si="294"/>
        <v>3.4799999999999995</v>
      </c>
      <c r="AE62" s="88">
        <f t="shared" ca="1" si="294"/>
        <v>3.4799999999999995</v>
      </c>
      <c r="AF62" s="88">
        <f t="shared" ca="1" si="294"/>
        <v>3.4799999999999995</v>
      </c>
      <c r="AG62" s="88">
        <f t="shared" ca="1" si="294"/>
        <v>3.4799999999999995</v>
      </c>
      <c r="AH62" s="88">
        <f t="shared" ca="1" si="294"/>
        <v>3.4799999999999995</v>
      </c>
      <c r="AI62" s="88">
        <f t="shared" ca="1" si="294"/>
        <v>3.4799999999999995</v>
      </c>
      <c r="AJ62" s="88">
        <f t="shared" ca="1" si="294"/>
        <v>3.4799999999999995</v>
      </c>
      <c r="AK62" s="88">
        <f t="shared" ca="1" si="294"/>
        <v>0</v>
      </c>
      <c r="AL62" s="88">
        <f t="shared" ca="1" si="294"/>
        <v>0</v>
      </c>
      <c r="AM62" s="88">
        <f t="shared" ca="1" si="294"/>
        <v>0</v>
      </c>
      <c r="AN62" s="88">
        <f t="shared" ca="1" si="294"/>
        <v>0</v>
      </c>
      <c r="AO62" s="88">
        <f t="shared" ca="1" si="294"/>
        <v>0</v>
      </c>
      <c r="AP62" s="88">
        <f t="shared" ca="1" si="294"/>
        <v>0</v>
      </c>
      <c r="AQ62" s="88">
        <f t="shared" ca="1" si="294"/>
        <v>0</v>
      </c>
      <c r="AR62" s="88">
        <f t="shared" ca="1" si="294"/>
        <v>0</v>
      </c>
      <c r="AS62" s="88">
        <f t="shared" ca="1" si="294"/>
        <v>0</v>
      </c>
      <c r="AT62" s="88">
        <f t="shared" ca="1" si="294"/>
        <v>0</v>
      </c>
      <c r="AU62" s="88">
        <f t="shared" ca="1" si="294"/>
        <v>0</v>
      </c>
      <c r="AV62" s="88">
        <f t="shared" ca="1" si="294"/>
        <v>0</v>
      </c>
      <c r="AW62" s="88">
        <f t="shared" ca="1" si="294"/>
        <v>0</v>
      </c>
      <c r="AX62" s="88">
        <f t="shared" ca="1" si="294"/>
        <v>0</v>
      </c>
      <c r="AY62" s="88">
        <f t="shared" ca="1" si="294"/>
        <v>0</v>
      </c>
      <c r="AZ62" s="88">
        <f t="shared" ca="1" si="294"/>
        <v>0</v>
      </c>
      <c r="BA62" s="88">
        <f t="shared" ca="1" si="294"/>
        <v>0</v>
      </c>
      <c r="BB62" s="88">
        <f t="shared" ca="1" si="294"/>
        <v>0</v>
      </c>
      <c r="BC62" s="88">
        <f t="shared" ref="BC62:CC62" ca="1" si="295">BC98+BC107</f>
        <v>0</v>
      </c>
      <c r="BD62" s="88">
        <f t="shared" ca="1" si="295"/>
        <v>0</v>
      </c>
      <c r="BE62" s="88">
        <f t="shared" ca="1" si="295"/>
        <v>0</v>
      </c>
      <c r="BF62" s="88">
        <f t="shared" ca="1" si="295"/>
        <v>0</v>
      </c>
      <c r="BG62" s="88">
        <f t="shared" ca="1" si="295"/>
        <v>0</v>
      </c>
      <c r="BH62" s="88">
        <f t="shared" ca="1" si="295"/>
        <v>0</v>
      </c>
      <c r="BI62" s="88">
        <f t="shared" ca="1" si="295"/>
        <v>0</v>
      </c>
      <c r="BJ62" s="88">
        <f t="shared" ca="1" si="295"/>
        <v>0</v>
      </c>
      <c r="BK62" s="88">
        <f t="shared" ca="1" si="295"/>
        <v>0</v>
      </c>
      <c r="BL62" s="88">
        <f t="shared" ca="1" si="295"/>
        <v>0</v>
      </c>
      <c r="BM62" s="88">
        <f t="shared" ca="1" si="295"/>
        <v>0</v>
      </c>
      <c r="BN62" s="88">
        <f t="shared" ca="1" si="295"/>
        <v>0</v>
      </c>
      <c r="BO62" s="88">
        <f t="shared" ca="1" si="295"/>
        <v>0</v>
      </c>
      <c r="BP62" s="88">
        <f t="shared" ca="1" si="295"/>
        <v>0</v>
      </c>
      <c r="BQ62" s="88">
        <f t="shared" ca="1" si="295"/>
        <v>0</v>
      </c>
      <c r="BR62" s="88">
        <f t="shared" ca="1" si="295"/>
        <v>0</v>
      </c>
      <c r="BS62" s="88">
        <f t="shared" ca="1" si="295"/>
        <v>0</v>
      </c>
      <c r="BT62" s="88">
        <f t="shared" ca="1" si="295"/>
        <v>0</v>
      </c>
      <c r="BU62" s="88">
        <f t="shared" ca="1" si="295"/>
        <v>0</v>
      </c>
      <c r="BV62" s="88">
        <f t="shared" ca="1" si="295"/>
        <v>0</v>
      </c>
      <c r="BW62" s="88">
        <f t="shared" ca="1" si="295"/>
        <v>0</v>
      </c>
      <c r="BX62" s="88">
        <f t="shared" ca="1" si="295"/>
        <v>0</v>
      </c>
      <c r="BY62" s="88">
        <f t="shared" ca="1" si="295"/>
        <v>0</v>
      </c>
      <c r="BZ62" s="88">
        <f t="shared" ca="1" si="295"/>
        <v>0</v>
      </c>
      <c r="CA62" s="88">
        <f t="shared" ca="1" si="295"/>
        <v>0</v>
      </c>
      <c r="CB62" s="88">
        <f t="shared" ca="1" si="295"/>
        <v>0</v>
      </c>
      <c r="CC62" s="88">
        <f t="shared" ca="1" si="295"/>
        <v>0</v>
      </c>
      <c r="CD62" s="206"/>
    </row>
    <row r="63" spans="3:82" ht="10.199999999999999" customHeight="1" x14ac:dyDescent="0.45">
      <c r="C63" s="4"/>
      <c r="D63" s="478"/>
      <c r="E63" s="81" t="s">
        <v>170</v>
      </c>
      <c r="F63" s="86">
        <f>F111</f>
        <v>2.8080000000000003</v>
      </c>
      <c r="G63" s="89">
        <f t="shared" ref="G63:BB63" ca="1" si="296">G111</f>
        <v>2.8080000000000003</v>
      </c>
      <c r="H63" s="89">
        <f t="shared" ca="1" si="296"/>
        <v>2.8080000000000003</v>
      </c>
      <c r="I63" s="89">
        <f t="shared" ca="1" si="296"/>
        <v>2.8080000000000003</v>
      </c>
      <c r="J63" s="89">
        <f t="shared" ca="1" si="296"/>
        <v>2.8080000000000003</v>
      </c>
      <c r="K63" s="89">
        <f t="shared" ca="1" si="296"/>
        <v>2.8080000000000003</v>
      </c>
      <c r="L63" s="89">
        <f t="shared" ca="1" si="296"/>
        <v>2.8080000000000003</v>
      </c>
      <c r="M63" s="89">
        <f t="shared" ca="1" si="296"/>
        <v>2.8080000000000003</v>
      </c>
      <c r="N63" s="89">
        <f t="shared" ca="1" si="296"/>
        <v>1.8</v>
      </c>
      <c r="O63" s="89">
        <f t="shared" ca="1" si="296"/>
        <v>1.8</v>
      </c>
      <c r="P63" s="89">
        <f t="shared" ca="1" si="296"/>
        <v>1.8</v>
      </c>
      <c r="Q63" s="89">
        <f t="shared" ca="1" si="296"/>
        <v>1.8</v>
      </c>
      <c r="R63" s="89">
        <f t="shared" ca="1" si="296"/>
        <v>1.8</v>
      </c>
      <c r="S63" s="89">
        <f t="shared" ca="1" si="296"/>
        <v>0</v>
      </c>
      <c r="T63" s="89">
        <f t="shared" ca="1" si="296"/>
        <v>0</v>
      </c>
      <c r="U63" s="89">
        <f t="shared" ca="1" si="296"/>
        <v>0</v>
      </c>
      <c r="V63" s="89">
        <f t="shared" ca="1" si="296"/>
        <v>0</v>
      </c>
      <c r="W63" s="89">
        <f t="shared" ca="1" si="296"/>
        <v>0</v>
      </c>
      <c r="X63" s="89">
        <f t="shared" ca="1" si="296"/>
        <v>0</v>
      </c>
      <c r="Y63" s="89">
        <f t="shared" ca="1" si="296"/>
        <v>0</v>
      </c>
      <c r="Z63" s="89">
        <f t="shared" ca="1" si="296"/>
        <v>0</v>
      </c>
      <c r="AA63" s="89">
        <f t="shared" ca="1" si="296"/>
        <v>0</v>
      </c>
      <c r="AB63" s="89">
        <f t="shared" ca="1" si="296"/>
        <v>0</v>
      </c>
      <c r="AC63" s="89">
        <f t="shared" ca="1" si="296"/>
        <v>0</v>
      </c>
      <c r="AD63" s="89">
        <f t="shared" ca="1" si="296"/>
        <v>0</v>
      </c>
      <c r="AE63" s="89">
        <f t="shared" ca="1" si="296"/>
        <v>0</v>
      </c>
      <c r="AF63" s="89">
        <f t="shared" ca="1" si="296"/>
        <v>0</v>
      </c>
      <c r="AG63" s="89">
        <f t="shared" ca="1" si="296"/>
        <v>0</v>
      </c>
      <c r="AH63" s="89">
        <f t="shared" ca="1" si="296"/>
        <v>0</v>
      </c>
      <c r="AI63" s="89">
        <f t="shared" ca="1" si="296"/>
        <v>0</v>
      </c>
      <c r="AJ63" s="89">
        <f t="shared" ca="1" si="296"/>
        <v>0</v>
      </c>
      <c r="AK63" s="89">
        <f t="shared" ca="1" si="296"/>
        <v>0</v>
      </c>
      <c r="AL63" s="89">
        <f t="shared" ca="1" si="296"/>
        <v>0</v>
      </c>
      <c r="AM63" s="89">
        <f t="shared" ca="1" si="296"/>
        <v>0</v>
      </c>
      <c r="AN63" s="89">
        <f t="shared" ca="1" si="296"/>
        <v>0</v>
      </c>
      <c r="AO63" s="89">
        <f t="shared" ca="1" si="296"/>
        <v>0</v>
      </c>
      <c r="AP63" s="89">
        <f t="shared" ca="1" si="296"/>
        <v>0</v>
      </c>
      <c r="AQ63" s="89">
        <f t="shared" ca="1" si="296"/>
        <v>0</v>
      </c>
      <c r="AR63" s="89">
        <f t="shared" ca="1" si="296"/>
        <v>0</v>
      </c>
      <c r="AS63" s="89">
        <f t="shared" ca="1" si="296"/>
        <v>0</v>
      </c>
      <c r="AT63" s="89">
        <f t="shared" ca="1" si="296"/>
        <v>0</v>
      </c>
      <c r="AU63" s="89">
        <f t="shared" ca="1" si="296"/>
        <v>0</v>
      </c>
      <c r="AV63" s="89">
        <f t="shared" ca="1" si="296"/>
        <v>0</v>
      </c>
      <c r="AW63" s="89">
        <f t="shared" ca="1" si="296"/>
        <v>0</v>
      </c>
      <c r="AX63" s="89">
        <f t="shared" ca="1" si="296"/>
        <v>0</v>
      </c>
      <c r="AY63" s="89">
        <f t="shared" ca="1" si="296"/>
        <v>0</v>
      </c>
      <c r="AZ63" s="89">
        <f t="shared" ca="1" si="296"/>
        <v>0</v>
      </c>
      <c r="BA63" s="89">
        <f t="shared" ca="1" si="296"/>
        <v>0</v>
      </c>
      <c r="BB63" s="89">
        <f t="shared" ca="1" si="296"/>
        <v>0</v>
      </c>
      <c r="BC63" s="89">
        <f t="shared" ref="BC63:CC63" ca="1" si="297">BC111</f>
        <v>0</v>
      </c>
      <c r="BD63" s="89">
        <f t="shared" ca="1" si="297"/>
        <v>0</v>
      </c>
      <c r="BE63" s="89">
        <f t="shared" ca="1" si="297"/>
        <v>0</v>
      </c>
      <c r="BF63" s="89">
        <f t="shared" ca="1" si="297"/>
        <v>0</v>
      </c>
      <c r="BG63" s="89">
        <f t="shared" ca="1" si="297"/>
        <v>0</v>
      </c>
      <c r="BH63" s="89">
        <f t="shared" ca="1" si="297"/>
        <v>0</v>
      </c>
      <c r="BI63" s="89">
        <f t="shared" ca="1" si="297"/>
        <v>0</v>
      </c>
      <c r="BJ63" s="89">
        <f t="shared" ca="1" si="297"/>
        <v>0</v>
      </c>
      <c r="BK63" s="89">
        <f t="shared" ca="1" si="297"/>
        <v>0</v>
      </c>
      <c r="BL63" s="89">
        <f t="shared" ca="1" si="297"/>
        <v>0</v>
      </c>
      <c r="BM63" s="89">
        <f t="shared" ca="1" si="297"/>
        <v>0</v>
      </c>
      <c r="BN63" s="89">
        <f t="shared" ca="1" si="297"/>
        <v>0</v>
      </c>
      <c r="BO63" s="89">
        <f t="shared" ca="1" si="297"/>
        <v>0</v>
      </c>
      <c r="BP63" s="89">
        <f t="shared" ca="1" si="297"/>
        <v>0</v>
      </c>
      <c r="BQ63" s="89">
        <f t="shared" ca="1" si="297"/>
        <v>0</v>
      </c>
      <c r="BR63" s="89">
        <f t="shared" ca="1" si="297"/>
        <v>0</v>
      </c>
      <c r="BS63" s="89">
        <f t="shared" ca="1" si="297"/>
        <v>0</v>
      </c>
      <c r="BT63" s="89">
        <f t="shared" ca="1" si="297"/>
        <v>0</v>
      </c>
      <c r="BU63" s="89">
        <f t="shared" ca="1" si="297"/>
        <v>0</v>
      </c>
      <c r="BV63" s="89">
        <f t="shared" ca="1" si="297"/>
        <v>0</v>
      </c>
      <c r="BW63" s="89">
        <f t="shared" ca="1" si="297"/>
        <v>0</v>
      </c>
      <c r="BX63" s="89">
        <f t="shared" ca="1" si="297"/>
        <v>0</v>
      </c>
      <c r="BY63" s="89">
        <f t="shared" ca="1" si="297"/>
        <v>0</v>
      </c>
      <c r="BZ63" s="89">
        <f t="shared" ca="1" si="297"/>
        <v>0</v>
      </c>
      <c r="CA63" s="89">
        <f t="shared" ca="1" si="297"/>
        <v>0</v>
      </c>
      <c r="CB63" s="89">
        <f t="shared" ca="1" si="297"/>
        <v>0</v>
      </c>
      <c r="CC63" s="89">
        <f t="shared" ca="1" si="297"/>
        <v>0</v>
      </c>
      <c r="CD63" s="206"/>
    </row>
    <row r="64" spans="3:82" ht="10.199999999999999" customHeight="1" x14ac:dyDescent="0.45">
      <c r="C64" s="4"/>
      <c r="D64" s="478"/>
      <c r="E64" s="81" t="s">
        <v>171</v>
      </c>
      <c r="F64" s="86">
        <f>F121</f>
        <v>55.997999999999998</v>
      </c>
      <c r="G64" s="89">
        <f t="shared" ref="G64:BB64" ca="1" si="298">G121</f>
        <v>55.997999999999998</v>
      </c>
      <c r="H64" s="89">
        <f t="shared" ca="1" si="298"/>
        <v>55.997999999999998</v>
      </c>
      <c r="I64" s="89">
        <f t="shared" ca="1" si="298"/>
        <v>55.997999999999998</v>
      </c>
      <c r="J64" s="89">
        <f t="shared" ca="1" si="298"/>
        <v>55.997999999999998</v>
      </c>
      <c r="K64" s="89">
        <f t="shared" ca="1" si="298"/>
        <v>55.997999999999998</v>
      </c>
      <c r="L64" s="89">
        <f t="shared" ca="1" si="298"/>
        <v>55.997999999999998</v>
      </c>
      <c r="M64" s="89">
        <f t="shared" ca="1" si="298"/>
        <v>55.997999999999998</v>
      </c>
      <c r="N64" s="89">
        <f t="shared" ca="1" si="298"/>
        <v>28.548000000000002</v>
      </c>
      <c r="O64" s="89">
        <f t="shared" ca="1" si="298"/>
        <v>28.548000000000002</v>
      </c>
      <c r="P64" s="89">
        <f t="shared" ca="1" si="298"/>
        <v>28.548000000000002</v>
      </c>
      <c r="Q64" s="89">
        <f t="shared" ca="1" si="298"/>
        <v>28.548000000000002</v>
      </c>
      <c r="R64" s="89">
        <f t="shared" ca="1" si="298"/>
        <v>28.548000000000002</v>
      </c>
      <c r="S64" s="89">
        <f t="shared" ca="1" si="298"/>
        <v>0</v>
      </c>
      <c r="T64" s="89">
        <f t="shared" ca="1" si="298"/>
        <v>0</v>
      </c>
      <c r="U64" s="89">
        <f t="shared" ca="1" si="298"/>
        <v>0</v>
      </c>
      <c r="V64" s="89">
        <f t="shared" ca="1" si="298"/>
        <v>0</v>
      </c>
      <c r="W64" s="89">
        <f t="shared" ca="1" si="298"/>
        <v>0</v>
      </c>
      <c r="X64" s="89">
        <f t="shared" ca="1" si="298"/>
        <v>0</v>
      </c>
      <c r="Y64" s="89">
        <f t="shared" ca="1" si="298"/>
        <v>0</v>
      </c>
      <c r="Z64" s="89">
        <f t="shared" ca="1" si="298"/>
        <v>0</v>
      </c>
      <c r="AA64" s="89">
        <f t="shared" ca="1" si="298"/>
        <v>0</v>
      </c>
      <c r="AB64" s="89">
        <f t="shared" ca="1" si="298"/>
        <v>0</v>
      </c>
      <c r="AC64" s="89">
        <f t="shared" ca="1" si="298"/>
        <v>0</v>
      </c>
      <c r="AD64" s="89">
        <f t="shared" ca="1" si="298"/>
        <v>0</v>
      </c>
      <c r="AE64" s="89">
        <f t="shared" ca="1" si="298"/>
        <v>0</v>
      </c>
      <c r="AF64" s="89">
        <f t="shared" ca="1" si="298"/>
        <v>0</v>
      </c>
      <c r="AG64" s="89">
        <f t="shared" ca="1" si="298"/>
        <v>0</v>
      </c>
      <c r="AH64" s="89">
        <f t="shared" ca="1" si="298"/>
        <v>0</v>
      </c>
      <c r="AI64" s="89">
        <f t="shared" ca="1" si="298"/>
        <v>0</v>
      </c>
      <c r="AJ64" s="89">
        <f t="shared" ca="1" si="298"/>
        <v>0</v>
      </c>
      <c r="AK64" s="89">
        <f t="shared" ca="1" si="298"/>
        <v>0</v>
      </c>
      <c r="AL64" s="89">
        <f t="shared" ca="1" si="298"/>
        <v>0</v>
      </c>
      <c r="AM64" s="89">
        <f t="shared" ca="1" si="298"/>
        <v>0</v>
      </c>
      <c r="AN64" s="89">
        <f t="shared" ca="1" si="298"/>
        <v>0</v>
      </c>
      <c r="AO64" s="89">
        <f t="shared" ca="1" si="298"/>
        <v>0</v>
      </c>
      <c r="AP64" s="89">
        <f t="shared" ca="1" si="298"/>
        <v>0</v>
      </c>
      <c r="AQ64" s="89">
        <f t="shared" ca="1" si="298"/>
        <v>0</v>
      </c>
      <c r="AR64" s="89">
        <f t="shared" ca="1" si="298"/>
        <v>0</v>
      </c>
      <c r="AS64" s="89">
        <f t="shared" ca="1" si="298"/>
        <v>0</v>
      </c>
      <c r="AT64" s="89">
        <f t="shared" ca="1" si="298"/>
        <v>0</v>
      </c>
      <c r="AU64" s="89">
        <f t="shared" ca="1" si="298"/>
        <v>0</v>
      </c>
      <c r="AV64" s="89">
        <f t="shared" ca="1" si="298"/>
        <v>0</v>
      </c>
      <c r="AW64" s="89">
        <f t="shared" ca="1" si="298"/>
        <v>0</v>
      </c>
      <c r="AX64" s="89">
        <f t="shared" ca="1" si="298"/>
        <v>0</v>
      </c>
      <c r="AY64" s="89">
        <f t="shared" ca="1" si="298"/>
        <v>0</v>
      </c>
      <c r="AZ64" s="89">
        <f t="shared" ca="1" si="298"/>
        <v>0</v>
      </c>
      <c r="BA64" s="89">
        <f t="shared" ca="1" si="298"/>
        <v>0</v>
      </c>
      <c r="BB64" s="89">
        <f t="shared" ca="1" si="298"/>
        <v>0</v>
      </c>
      <c r="BC64" s="89">
        <f t="shared" ref="BC64:CC64" ca="1" si="299">BC121</f>
        <v>0</v>
      </c>
      <c r="BD64" s="89">
        <f t="shared" ca="1" si="299"/>
        <v>0</v>
      </c>
      <c r="BE64" s="89">
        <f t="shared" ca="1" si="299"/>
        <v>0</v>
      </c>
      <c r="BF64" s="89">
        <f t="shared" ca="1" si="299"/>
        <v>0</v>
      </c>
      <c r="BG64" s="89">
        <f t="shared" ca="1" si="299"/>
        <v>0</v>
      </c>
      <c r="BH64" s="89">
        <f t="shared" ca="1" si="299"/>
        <v>0</v>
      </c>
      <c r="BI64" s="89">
        <f t="shared" ca="1" si="299"/>
        <v>0</v>
      </c>
      <c r="BJ64" s="89">
        <f t="shared" ca="1" si="299"/>
        <v>0</v>
      </c>
      <c r="BK64" s="89">
        <f t="shared" ca="1" si="299"/>
        <v>0</v>
      </c>
      <c r="BL64" s="89">
        <f t="shared" ca="1" si="299"/>
        <v>0</v>
      </c>
      <c r="BM64" s="89">
        <f t="shared" ca="1" si="299"/>
        <v>0</v>
      </c>
      <c r="BN64" s="89">
        <f t="shared" ca="1" si="299"/>
        <v>0</v>
      </c>
      <c r="BO64" s="89">
        <f t="shared" ca="1" si="299"/>
        <v>0</v>
      </c>
      <c r="BP64" s="89">
        <f t="shared" ca="1" si="299"/>
        <v>0</v>
      </c>
      <c r="BQ64" s="89">
        <f t="shared" ca="1" si="299"/>
        <v>0</v>
      </c>
      <c r="BR64" s="89">
        <f t="shared" ca="1" si="299"/>
        <v>0</v>
      </c>
      <c r="BS64" s="89">
        <f t="shared" ca="1" si="299"/>
        <v>0</v>
      </c>
      <c r="BT64" s="89">
        <f t="shared" ca="1" si="299"/>
        <v>0</v>
      </c>
      <c r="BU64" s="89">
        <f t="shared" ca="1" si="299"/>
        <v>0</v>
      </c>
      <c r="BV64" s="89">
        <f t="shared" ca="1" si="299"/>
        <v>0</v>
      </c>
      <c r="BW64" s="89">
        <f t="shared" ca="1" si="299"/>
        <v>0</v>
      </c>
      <c r="BX64" s="89">
        <f t="shared" ca="1" si="299"/>
        <v>0</v>
      </c>
      <c r="BY64" s="89">
        <f t="shared" ca="1" si="299"/>
        <v>0</v>
      </c>
      <c r="BZ64" s="89">
        <f t="shared" ca="1" si="299"/>
        <v>0</v>
      </c>
      <c r="CA64" s="89">
        <f t="shared" ca="1" si="299"/>
        <v>0</v>
      </c>
      <c r="CB64" s="89">
        <f t="shared" ca="1" si="299"/>
        <v>0</v>
      </c>
      <c r="CC64" s="89">
        <f t="shared" ca="1" si="299"/>
        <v>0</v>
      </c>
      <c r="CD64" s="206"/>
    </row>
    <row r="65" spans="3:82" ht="10.199999999999999" customHeight="1" x14ac:dyDescent="0.45">
      <c r="C65" s="4"/>
      <c r="D65" s="478"/>
      <c r="E65" s="103" t="s">
        <v>63</v>
      </c>
      <c r="F65" s="84">
        <v>0</v>
      </c>
      <c r="G65" s="120">
        <f>F65</f>
        <v>0</v>
      </c>
      <c r="H65" s="120">
        <f t="shared" ref="H65:BB65" si="300">G65</f>
        <v>0</v>
      </c>
      <c r="I65" s="120">
        <f t="shared" si="300"/>
        <v>0</v>
      </c>
      <c r="J65" s="120">
        <f t="shared" si="300"/>
        <v>0</v>
      </c>
      <c r="K65" s="120">
        <f t="shared" si="300"/>
        <v>0</v>
      </c>
      <c r="L65" s="120">
        <f t="shared" si="300"/>
        <v>0</v>
      </c>
      <c r="M65" s="120">
        <f t="shared" si="300"/>
        <v>0</v>
      </c>
      <c r="N65" s="120">
        <f t="shared" si="300"/>
        <v>0</v>
      </c>
      <c r="O65" s="120">
        <f t="shared" si="300"/>
        <v>0</v>
      </c>
      <c r="P65" s="120">
        <f t="shared" si="300"/>
        <v>0</v>
      </c>
      <c r="Q65" s="120">
        <f t="shared" si="300"/>
        <v>0</v>
      </c>
      <c r="R65" s="120">
        <f t="shared" si="300"/>
        <v>0</v>
      </c>
      <c r="S65" s="120">
        <f t="shared" si="300"/>
        <v>0</v>
      </c>
      <c r="T65" s="120">
        <f t="shared" si="300"/>
        <v>0</v>
      </c>
      <c r="U65" s="120">
        <f t="shared" si="300"/>
        <v>0</v>
      </c>
      <c r="V65" s="120">
        <f t="shared" si="300"/>
        <v>0</v>
      </c>
      <c r="W65" s="120">
        <f t="shared" si="300"/>
        <v>0</v>
      </c>
      <c r="X65" s="120">
        <f t="shared" si="300"/>
        <v>0</v>
      </c>
      <c r="Y65" s="120">
        <f t="shared" si="300"/>
        <v>0</v>
      </c>
      <c r="Z65" s="120">
        <f t="shared" si="300"/>
        <v>0</v>
      </c>
      <c r="AA65" s="120">
        <f t="shared" si="300"/>
        <v>0</v>
      </c>
      <c r="AB65" s="120">
        <f t="shared" si="300"/>
        <v>0</v>
      </c>
      <c r="AC65" s="120">
        <f t="shared" si="300"/>
        <v>0</v>
      </c>
      <c r="AD65" s="120">
        <f t="shared" si="300"/>
        <v>0</v>
      </c>
      <c r="AE65" s="120">
        <f t="shared" si="300"/>
        <v>0</v>
      </c>
      <c r="AF65" s="120">
        <f t="shared" si="300"/>
        <v>0</v>
      </c>
      <c r="AG65" s="120">
        <f t="shared" si="300"/>
        <v>0</v>
      </c>
      <c r="AH65" s="120">
        <f t="shared" si="300"/>
        <v>0</v>
      </c>
      <c r="AI65" s="120">
        <f t="shared" si="300"/>
        <v>0</v>
      </c>
      <c r="AJ65" s="120">
        <f t="shared" si="300"/>
        <v>0</v>
      </c>
      <c r="AK65" s="120">
        <f t="shared" si="300"/>
        <v>0</v>
      </c>
      <c r="AL65" s="120">
        <f t="shared" si="300"/>
        <v>0</v>
      </c>
      <c r="AM65" s="120">
        <f t="shared" si="300"/>
        <v>0</v>
      </c>
      <c r="AN65" s="120">
        <f t="shared" si="300"/>
        <v>0</v>
      </c>
      <c r="AO65" s="120">
        <f t="shared" si="300"/>
        <v>0</v>
      </c>
      <c r="AP65" s="120">
        <f t="shared" si="300"/>
        <v>0</v>
      </c>
      <c r="AQ65" s="120">
        <f t="shared" si="300"/>
        <v>0</v>
      </c>
      <c r="AR65" s="120">
        <f t="shared" si="300"/>
        <v>0</v>
      </c>
      <c r="AS65" s="120">
        <f t="shared" si="300"/>
        <v>0</v>
      </c>
      <c r="AT65" s="120">
        <f t="shared" si="300"/>
        <v>0</v>
      </c>
      <c r="AU65" s="120">
        <f t="shared" si="300"/>
        <v>0</v>
      </c>
      <c r="AV65" s="120">
        <f t="shared" si="300"/>
        <v>0</v>
      </c>
      <c r="AW65" s="120">
        <f t="shared" si="300"/>
        <v>0</v>
      </c>
      <c r="AX65" s="120">
        <f t="shared" si="300"/>
        <v>0</v>
      </c>
      <c r="AY65" s="120">
        <f t="shared" si="300"/>
        <v>0</v>
      </c>
      <c r="AZ65" s="120">
        <f t="shared" si="300"/>
        <v>0</v>
      </c>
      <c r="BA65" s="120">
        <f t="shared" si="300"/>
        <v>0</v>
      </c>
      <c r="BB65" s="120">
        <f t="shared" si="300"/>
        <v>0</v>
      </c>
      <c r="BC65" s="120">
        <f t="shared" ref="BC65" si="301">BB65</f>
        <v>0</v>
      </c>
      <c r="BD65" s="120">
        <f t="shared" ref="BD65" si="302">BC65</f>
        <v>0</v>
      </c>
      <c r="BE65" s="120">
        <f t="shared" ref="BE65" si="303">BD65</f>
        <v>0</v>
      </c>
      <c r="BF65" s="120">
        <f t="shared" ref="BF65" si="304">BE65</f>
        <v>0</v>
      </c>
      <c r="BG65" s="120">
        <f t="shared" ref="BG65" si="305">BF65</f>
        <v>0</v>
      </c>
      <c r="BH65" s="120">
        <f t="shared" ref="BH65" si="306">BG65</f>
        <v>0</v>
      </c>
      <c r="BI65" s="120">
        <f t="shared" ref="BI65" si="307">BH65</f>
        <v>0</v>
      </c>
      <c r="BJ65" s="120">
        <f t="shared" ref="BJ65" si="308">BI65</f>
        <v>0</v>
      </c>
      <c r="BK65" s="120">
        <f t="shared" ref="BK65" si="309">BJ65</f>
        <v>0</v>
      </c>
      <c r="BL65" s="120">
        <f t="shared" ref="BL65" si="310">BK65</f>
        <v>0</v>
      </c>
      <c r="BM65" s="120">
        <f t="shared" ref="BM65" si="311">BL65</f>
        <v>0</v>
      </c>
      <c r="BN65" s="120">
        <f t="shared" ref="BN65" si="312">BM65</f>
        <v>0</v>
      </c>
      <c r="BO65" s="120">
        <f t="shared" ref="BO65" si="313">BN65</f>
        <v>0</v>
      </c>
      <c r="BP65" s="120">
        <f t="shared" ref="BP65" si="314">BO65</f>
        <v>0</v>
      </c>
      <c r="BQ65" s="120">
        <f t="shared" ref="BQ65" si="315">BP65</f>
        <v>0</v>
      </c>
      <c r="BR65" s="120">
        <f t="shared" ref="BR65" si="316">BQ65</f>
        <v>0</v>
      </c>
      <c r="BS65" s="120">
        <f t="shared" ref="BS65" si="317">BR65</f>
        <v>0</v>
      </c>
      <c r="BT65" s="120">
        <f t="shared" ref="BT65" si="318">BS65</f>
        <v>0</v>
      </c>
      <c r="BU65" s="120">
        <f t="shared" ref="BU65" si="319">BT65</f>
        <v>0</v>
      </c>
      <c r="BV65" s="120">
        <f t="shared" ref="BV65" si="320">BU65</f>
        <v>0</v>
      </c>
      <c r="BW65" s="120">
        <f t="shared" ref="BW65" si="321">BV65</f>
        <v>0</v>
      </c>
      <c r="BX65" s="120">
        <f t="shared" ref="BX65" si="322">BW65</f>
        <v>0</v>
      </c>
      <c r="BY65" s="120">
        <f t="shared" ref="BY65" si="323">BX65</f>
        <v>0</v>
      </c>
      <c r="BZ65" s="120">
        <f t="shared" ref="BZ65" si="324">BY65</f>
        <v>0</v>
      </c>
      <c r="CA65" s="120">
        <f t="shared" ref="CA65" si="325">BZ65</f>
        <v>0</v>
      </c>
      <c r="CB65" s="120">
        <f t="shared" ref="CB65" si="326">CA65</f>
        <v>0</v>
      </c>
      <c r="CC65" s="120">
        <f t="shared" ref="CC65" si="327">CB65</f>
        <v>0</v>
      </c>
      <c r="CD65" s="206"/>
    </row>
    <row r="66" spans="3:82" ht="10.199999999999999" customHeight="1" x14ac:dyDescent="0.45">
      <c r="C66" s="4"/>
      <c r="D66" s="479"/>
      <c r="E66" s="108" t="s">
        <v>37</v>
      </c>
      <c r="F66" s="97">
        <f ca="1">IF(IF(F56=0,0,F56-SUM(F58:F65))&lt;0,0,IF(F56=0,0,F56-SUM(F58:F65)))</f>
        <v>152.02480000000003</v>
      </c>
      <c r="G66" s="122">
        <f t="shared" ref="G66:Y66" ca="1" si="328">IF(IF(G56=0,0,G56-SUM(G58:G65))&lt;0,0,IF(G56=0,0,G56-SUM(G58:G65)))</f>
        <v>152.02480000000003</v>
      </c>
      <c r="H66" s="122">
        <f t="shared" ca="1" si="328"/>
        <v>127.02480000000003</v>
      </c>
      <c r="I66" s="122">
        <f t="shared" ca="1" si="328"/>
        <v>127.02480000000003</v>
      </c>
      <c r="J66" s="122">
        <f t="shared" ca="1" si="328"/>
        <v>190.02480000000003</v>
      </c>
      <c r="K66" s="122">
        <f t="shared" ca="1" si="328"/>
        <v>190.02480000000003</v>
      </c>
      <c r="L66" s="122">
        <f t="shared" ca="1" si="328"/>
        <v>253.0248</v>
      </c>
      <c r="M66" s="122">
        <f t="shared" ca="1" si="328"/>
        <v>253.0248</v>
      </c>
      <c r="N66" s="122">
        <f t="shared" ca="1" si="328"/>
        <v>65.212800000000016</v>
      </c>
      <c r="O66" s="122">
        <f t="shared" ca="1" si="328"/>
        <v>65.212800000000016</v>
      </c>
      <c r="P66" s="122">
        <f t="shared" ca="1" si="328"/>
        <v>65.212800000000016</v>
      </c>
      <c r="Q66" s="122">
        <f t="shared" ca="1" si="328"/>
        <v>66.712800000000016</v>
      </c>
      <c r="R66" s="122">
        <f t="shared" ca="1" si="328"/>
        <v>66.712800000000016</v>
      </c>
      <c r="S66" s="122">
        <f t="shared" ca="1" si="328"/>
        <v>0</v>
      </c>
      <c r="T66" s="122">
        <f t="shared" ca="1" si="328"/>
        <v>0</v>
      </c>
      <c r="U66" s="122">
        <f t="shared" ca="1" si="328"/>
        <v>0</v>
      </c>
      <c r="V66" s="122">
        <f t="shared" ca="1" si="328"/>
        <v>0</v>
      </c>
      <c r="W66" s="122">
        <f t="shared" ca="1" si="328"/>
        <v>0</v>
      </c>
      <c r="X66" s="122">
        <f t="shared" ca="1" si="328"/>
        <v>0</v>
      </c>
      <c r="Y66" s="122">
        <f t="shared" ca="1" si="328"/>
        <v>0</v>
      </c>
      <c r="Z66" s="122">
        <f t="shared" ref="Z66" ca="1" si="329">IF(IF(Z56=0,0,Z56-SUM(Z58:Z65))&lt;0,0,IF(Z56=0,0,Z56-SUM(Z58:Z65)))</f>
        <v>0</v>
      </c>
      <c r="AA66" s="122">
        <f t="shared" ref="AA66" ca="1" si="330">IF(IF(AA56=0,0,AA56-SUM(AA58:AA65))&lt;0,0,IF(AA56=0,0,AA56-SUM(AA58:AA65)))</f>
        <v>0</v>
      </c>
      <c r="AB66" s="122">
        <f t="shared" ref="AB66" ca="1" si="331">IF(IF(AB56=0,0,AB56-SUM(AB58:AB65))&lt;0,0,IF(AB56=0,0,AB56-SUM(AB58:AB65)))</f>
        <v>0</v>
      </c>
      <c r="AC66" s="122">
        <f t="shared" ref="AC66" ca="1" si="332">IF(IF(AC56=0,0,AC56-SUM(AC58:AC65))&lt;0,0,IF(AC56=0,0,AC56-SUM(AC58:AC65)))</f>
        <v>0</v>
      </c>
      <c r="AD66" s="122">
        <f t="shared" ref="AD66" ca="1" si="333">IF(IF(AD56=0,0,AD56-SUM(AD58:AD65))&lt;0,0,IF(AD56=0,0,AD56-SUM(AD58:AD65)))</f>
        <v>0</v>
      </c>
      <c r="AE66" s="122">
        <f t="shared" ref="AE66" ca="1" si="334">IF(IF(AE56=0,0,AE56-SUM(AE58:AE65))&lt;0,0,IF(AE56=0,0,AE56-SUM(AE58:AE65)))</f>
        <v>0</v>
      </c>
      <c r="AF66" s="122">
        <f t="shared" ref="AF66" ca="1" si="335">IF(IF(AF56=0,0,AF56-SUM(AF58:AF65))&lt;0,0,IF(AF56=0,0,AF56-SUM(AF58:AF65)))</f>
        <v>0</v>
      </c>
      <c r="AG66" s="122">
        <f t="shared" ref="AG66" ca="1" si="336">IF(IF(AG56=0,0,AG56-SUM(AG58:AG65))&lt;0,0,IF(AG56=0,0,AG56-SUM(AG58:AG65)))</f>
        <v>0</v>
      </c>
      <c r="AH66" s="122">
        <f t="shared" ref="AH66" ca="1" si="337">IF(IF(AH56=0,0,AH56-SUM(AH58:AH65))&lt;0,0,IF(AH56=0,0,AH56-SUM(AH58:AH65)))</f>
        <v>0</v>
      </c>
      <c r="AI66" s="122">
        <f t="shared" ref="AI66" ca="1" si="338">IF(IF(AI56=0,0,AI56-SUM(AI58:AI65))&lt;0,0,IF(AI56=0,0,AI56-SUM(AI58:AI65)))</f>
        <v>0</v>
      </c>
      <c r="AJ66" s="122">
        <f t="shared" ref="AJ66" ca="1" si="339">IF(IF(AJ56=0,0,AJ56-SUM(AJ58:AJ65))&lt;0,0,IF(AJ56=0,0,AJ56-SUM(AJ58:AJ65)))</f>
        <v>0</v>
      </c>
      <c r="AK66" s="122">
        <f t="shared" ref="AK66" ca="1" si="340">IF(IF(AK56=0,0,AK56-SUM(AK58:AK65))&lt;0,0,IF(AK56=0,0,AK56-SUM(AK58:AK65)))</f>
        <v>0</v>
      </c>
      <c r="AL66" s="122">
        <f t="shared" ref="AL66" ca="1" si="341">IF(IF(AL56=0,0,AL56-SUM(AL58:AL65))&lt;0,0,IF(AL56=0,0,AL56-SUM(AL58:AL65)))</f>
        <v>0</v>
      </c>
      <c r="AM66" s="122">
        <f t="shared" ref="AM66" ca="1" si="342">IF(IF(AM56=0,0,AM56-SUM(AM58:AM65))&lt;0,0,IF(AM56=0,0,AM56-SUM(AM58:AM65)))</f>
        <v>0</v>
      </c>
      <c r="AN66" s="122">
        <f t="shared" ref="AN66" ca="1" si="343">IF(IF(AN56=0,0,AN56-SUM(AN58:AN65))&lt;0,0,IF(AN56=0,0,AN56-SUM(AN58:AN65)))</f>
        <v>0</v>
      </c>
      <c r="AO66" s="122">
        <f t="shared" ref="AO66" ca="1" si="344">IF(IF(AO56=0,0,AO56-SUM(AO58:AO65))&lt;0,0,IF(AO56=0,0,AO56-SUM(AO58:AO65)))</f>
        <v>0</v>
      </c>
      <c r="AP66" s="122">
        <f t="shared" ref="AP66" ca="1" si="345">IF(IF(AP56=0,0,AP56-SUM(AP58:AP65))&lt;0,0,IF(AP56=0,0,AP56-SUM(AP58:AP65)))</f>
        <v>0</v>
      </c>
      <c r="AQ66" s="122">
        <f t="shared" ref="AQ66:AR66" ca="1" si="346">IF(IF(AQ56=0,0,AQ56-SUM(AQ58:AQ65))&lt;0,0,IF(AQ56=0,0,AQ56-SUM(AQ58:AQ65)))</f>
        <v>0</v>
      </c>
      <c r="AR66" s="122">
        <f t="shared" ca="1" si="346"/>
        <v>0</v>
      </c>
      <c r="AS66" s="122">
        <f t="shared" ref="AS66" ca="1" si="347">IF(IF(AS56=0,0,AS56-SUM(AS58:AS65))&lt;0,0,IF(AS56=0,0,AS56-SUM(AS58:AS65)))</f>
        <v>0</v>
      </c>
      <c r="AT66" s="122">
        <f t="shared" ref="AT66" ca="1" si="348">IF(IF(AT56=0,0,AT56-SUM(AT58:AT65))&lt;0,0,IF(AT56=0,0,AT56-SUM(AT58:AT65)))</f>
        <v>0</v>
      </c>
      <c r="AU66" s="122">
        <f t="shared" ref="AU66" ca="1" si="349">IF(IF(AU56=0,0,AU56-SUM(AU58:AU65))&lt;0,0,IF(AU56=0,0,AU56-SUM(AU58:AU65)))</f>
        <v>0</v>
      </c>
      <c r="AV66" s="122">
        <f t="shared" ref="AV66" ca="1" si="350">IF(IF(AV56=0,0,AV56-SUM(AV58:AV65))&lt;0,0,IF(AV56=0,0,AV56-SUM(AV58:AV65)))</f>
        <v>0</v>
      </c>
      <c r="AW66" s="122">
        <f t="shared" ref="AW66" ca="1" si="351">IF(IF(AW56=0,0,AW56-SUM(AW58:AW65))&lt;0,0,IF(AW56=0,0,AW56-SUM(AW58:AW65)))</f>
        <v>0</v>
      </c>
      <c r="AX66" s="122">
        <f t="shared" ref="AX66" ca="1" si="352">IF(IF(AX56=0,0,AX56-SUM(AX58:AX65))&lt;0,0,IF(AX56=0,0,AX56-SUM(AX58:AX65)))</f>
        <v>0</v>
      </c>
      <c r="AY66" s="122">
        <f t="shared" ref="AY66" ca="1" si="353">IF(IF(AY56=0,0,AY56-SUM(AY58:AY65))&lt;0,0,IF(AY56=0,0,AY56-SUM(AY58:AY65)))</f>
        <v>0</v>
      </c>
      <c r="AZ66" s="122">
        <f t="shared" ref="AZ66" ca="1" si="354">IF(IF(AZ56=0,0,AZ56-SUM(AZ58:AZ65))&lt;0,0,IF(AZ56=0,0,AZ56-SUM(AZ58:AZ65)))</f>
        <v>0</v>
      </c>
      <c r="BA66" s="122">
        <f t="shared" ref="BA66" ca="1" si="355">IF(IF(BA56=0,0,BA56-SUM(BA58:BA65))&lt;0,0,IF(BA56=0,0,BA56-SUM(BA58:BA65)))</f>
        <v>0</v>
      </c>
      <c r="BB66" s="122">
        <f t="shared" ref="BB66:CC66" ca="1" si="356">IF(IF(BB56=0,0,BB56-SUM(BB58:BB65))&lt;0,0,IF(BB56=0,0,BB56-SUM(BB58:BB65)))</f>
        <v>0</v>
      </c>
      <c r="BC66" s="122">
        <f t="shared" ca="1" si="356"/>
        <v>0</v>
      </c>
      <c r="BD66" s="122">
        <f t="shared" ca="1" si="356"/>
        <v>0</v>
      </c>
      <c r="BE66" s="122">
        <f t="shared" ca="1" si="356"/>
        <v>0</v>
      </c>
      <c r="BF66" s="122">
        <f t="shared" ca="1" si="356"/>
        <v>0</v>
      </c>
      <c r="BG66" s="122">
        <f t="shared" ca="1" si="356"/>
        <v>0</v>
      </c>
      <c r="BH66" s="122">
        <f t="shared" ca="1" si="356"/>
        <v>0</v>
      </c>
      <c r="BI66" s="122">
        <f t="shared" ca="1" si="356"/>
        <v>0</v>
      </c>
      <c r="BJ66" s="122">
        <f t="shared" ca="1" si="356"/>
        <v>0</v>
      </c>
      <c r="BK66" s="122">
        <f t="shared" ca="1" si="356"/>
        <v>0</v>
      </c>
      <c r="BL66" s="122">
        <f t="shared" ca="1" si="356"/>
        <v>0</v>
      </c>
      <c r="BM66" s="122">
        <f t="shared" ca="1" si="356"/>
        <v>0</v>
      </c>
      <c r="BN66" s="122">
        <f t="shared" ca="1" si="356"/>
        <v>0</v>
      </c>
      <c r="BO66" s="122">
        <f t="shared" ca="1" si="356"/>
        <v>0</v>
      </c>
      <c r="BP66" s="122">
        <f t="shared" ca="1" si="356"/>
        <v>0</v>
      </c>
      <c r="BQ66" s="122">
        <f t="shared" ca="1" si="356"/>
        <v>0</v>
      </c>
      <c r="BR66" s="122">
        <f t="shared" ca="1" si="356"/>
        <v>0</v>
      </c>
      <c r="BS66" s="122">
        <f t="shared" ca="1" si="356"/>
        <v>0</v>
      </c>
      <c r="BT66" s="122">
        <f t="shared" ca="1" si="356"/>
        <v>0</v>
      </c>
      <c r="BU66" s="122">
        <f t="shared" ca="1" si="356"/>
        <v>0</v>
      </c>
      <c r="BV66" s="122">
        <f t="shared" ca="1" si="356"/>
        <v>0</v>
      </c>
      <c r="BW66" s="122">
        <f t="shared" ca="1" si="356"/>
        <v>0</v>
      </c>
      <c r="BX66" s="122">
        <f t="shared" ca="1" si="356"/>
        <v>0</v>
      </c>
      <c r="BY66" s="122">
        <f t="shared" ca="1" si="356"/>
        <v>0</v>
      </c>
      <c r="BZ66" s="122">
        <f t="shared" ca="1" si="356"/>
        <v>0</v>
      </c>
      <c r="CA66" s="122">
        <f t="shared" ca="1" si="356"/>
        <v>0</v>
      </c>
      <c r="CB66" s="122">
        <f t="shared" ca="1" si="356"/>
        <v>0</v>
      </c>
      <c r="CC66" s="122">
        <f t="shared" ca="1" si="356"/>
        <v>0</v>
      </c>
      <c r="CD66" s="206"/>
    </row>
    <row r="67" spans="3:82" ht="5.4" customHeight="1" x14ac:dyDescent="0.45">
      <c r="C67" s="4"/>
      <c r="D67" s="71"/>
      <c r="E67" s="70"/>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206"/>
    </row>
    <row r="68" spans="3:82" ht="10.199999999999999" customHeight="1" x14ac:dyDescent="0.45">
      <c r="C68" s="4"/>
      <c r="D68" s="484" t="s">
        <v>54</v>
      </c>
      <c r="E68" s="80" t="s">
        <v>172</v>
      </c>
      <c r="F68" s="76">
        <f ca="1">IF(F66&gt;40000000,45,(IF(F66&gt;18000000,40,(IF(F66&gt;9000000,33,(IF(F66&gt;6950000,23,(IF(F66&gt;3300000,20,(IF(F66&gt;1950000,10,5)))))))))))</f>
        <v>5</v>
      </c>
      <c r="G68" s="90">
        <f t="shared" ref="G68:BB68" ca="1" si="357">IF(G66&gt;40000000,45,(IF(G66&gt;18000000,40,(IF(G66&gt;9000000,33,(IF(G66&gt;6950000,23,(IF(G66&gt;3300000,20,(IF(G66&gt;1950000,10,5)))))))))))</f>
        <v>5</v>
      </c>
      <c r="H68" s="90">
        <f t="shared" ca="1" si="357"/>
        <v>5</v>
      </c>
      <c r="I68" s="90">
        <f t="shared" ca="1" si="357"/>
        <v>5</v>
      </c>
      <c r="J68" s="90">
        <f t="shared" ca="1" si="357"/>
        <v>5</v>
      </c>
      <c r="K68" s="90">
        <f t="shared" ca="1" si="357"/>
        <v>5</v>
      </c>
      <c r="L68" s="90">
        <f t="shared" ca="1" si="357"/>
        <v>5</v>
      </c>
      <c r="M68" s="90">
        <f t="shared" ca="1" si="357"/>
        <v>5</v>
      </c>
      <c r="N68" s="90">
        <f t="shared" ca="1" si="357"/>
        <v>5</v>
      </c>
      <c r="O68" s="90">
        <f t="shared" ca="1" si="357"/>
        <v>5</v>
      </c>
      <c r="P68" s="90">
        <f t="shared" ca="1" si="357"/>
        <v>5</v>
      </c>
      <c r="Q68" s="90">
        <f t="shared" ca="1" si="357"/>
        <v>5</v>
      </c>
      <c r="R68" s="90">
        <f t="shared" ca="1" si="357"/>
        <v>5</v>
      </c>
      <c r="S68" s="90">
        <f t="shared" ca="1" si="357"/>
        <v>5</v>
      </c>
      <c r="T68" s="90">
        <f t="shared" ca="1" si="357"/>
        <v>5</v>
      </c>
      <c r="U68" s="90">
        <f t="shared" ca="1" si="357"/>
        <v>5</v>
      </c>
      <c r="V68" s="90">
        <f t="shared" ca="1" si="357"/>
        <v>5</v>
      </c>
      <c r="W68" s="90">
        <f t="shared" ca="1" si="357"/>
        <v>5</v>
      </c>
      <c r="X68" s="90">
        <f t="shared" ca="1" si="357"/>
        <v>5</v>
      </c>
      <c r="Y68" s="90">
        <f t="shared" ca="1" si="357"/>
        <v>5</v>
      </c>
      <c r="Z68" s="90">
        <f t="shared" ca="1" si="357"/>
        <v>5</v>
      </c>
      <c r="AA68" s="90">
        <f t="shared" ca="1" si="357"/>
        <v>5</v>
      </c>
      <c r="AB68" s="90">
        <f t="shared" ca="1" si="357"/>
        <v>5</v>
      </c>
      <c r="AC68" s="90">
        <f t="shared" ca="1" si="357"/>
        <v>5</v>
      </c>
      <c r="AD68" s="90">
        <f t="shared" ca="1" si="357"/>
        <v>5</v>
      </c>
      <c r="AE68" s="90">
        <f t="shared" ca="1" si="357"/>
        <v>5</v>
      </c>
      <c r="AF68" s="90">
        <f t="shared" ca="1" si="357"/>
        <v>5</v>
      </c>
      <c r="AG68" s="90">
        <f t="shared" ca="1" si="357"/>
        <v>5</v>
      </c>
      <c r="AH68" s="90">
        <f t="shared" ca="1" si="357"/>
        <v>5</v>
      </c>
      <c r="AI68" s="90">
        <f t="shared" ca="1" si="357"/>
        <v>5</v>
      </c>
      <c r="AJ68" s="90">
        <f t="shared" ca="1" si="357"/>
        <v>5</v>
      </c>
      <c r="AK68" s="90">
        <f t="shared" ca="1" si="357"/>
        <v>5</v>
      </c>
      <c r="AL68" s="90">
        <f t="shared" ca="1" si="357"/>
        <v>5</v>
      </c>
      <c r="AM68" s="90">
        <f t="shared" ca="1" si="357"/>
        <v>5</v>
      </c>
      <c r="AN68" s="90">
        <f t="shared" ca="1" si="357"/>
        <v>5</v>
      </c>
      <c r="AO68" s="90">
        <f t="shared" ca="1" si="357"/>
        <v>5</v>
      </c>
      <c r="AP68" s="90">
        <f t="shared" ca="1" si="357"/>
        <v>5</v>
      </c>
      <c r="AQ68" s="90">
        <f t="shared" ca="1" si="357"/>
        <v>5</v>
      </c>
      <c r="AR68" s="90">
        <f t="shared" ca="1" si="357"/>
        <v>5</v>
      </c>
      <c r="AS68" s="90">
        <f t="shared" ca="1" si="357"/>
        <v>5</v>
      </c>
      <c r="AT68" s="90">
        <f t="shared" ca="1" si="357"/>
        <v>5</v>
      </c>
      <c r="AU68" s="90">
        <f t="shared" ca="1" si="357"/>
        <v>5</v>
      </c>
      <c r="AV68" s="90">
        <f t="shared" ca="1" si="357"/>
        <v>5</v>
      </c>
      <c r="AW68" s="90">
        <f t="shared" ca="1" si="357"/>
        <v>5</v>
      </c>
      <c r="AX68" s="90">
        <f t="shared" ca="1" si="357"/>
        <v>5</v>
      </c>
      <c r="AY68" s="90">
        <f t="shared" ca="1" si="357"/>
        <v>5</v>
      </c>
      <c r="AZ68" s="90">
        <f t="shared" ca="1" si="357"/>
        <v>5</v>
      </c>
      <c r="BA68" s="90">
        <f t="shared" ca="1" si="357"/>
        <v>5</v>
      </c>
      <c r="BB68" s="90">
        <f t="shared" ca="1" si="357"/>
        <v>5</v>
      </c>
      <c r="BC68" s="90">
        <f t="shared" ref="BC68:CC68" ca="1" si="358">IF(BC66&gt;40000000,45,(IF(BC66&gt;18000000,40,(IF(BC66&gt;9000000,33,(IF(BC66&gt;6950000,23,(IF(BC66&gt;3300000,20,(IF(BC66&gt;1950000,10,5)))))))))))</f>
        <v>5</v>
      </c>
      <c r="BD68" s="90">
        <f t="shared" ca="1" si="358"/>
        <v>5</v>
      </c>
      <c r="BE68" s="90">
        <f t="shared" ca="1" si="358"/>
        <v>5</v>
      </c>
      <c r="BF68" s="90">
        <f t="shared" ca="1" si="358"/>
        <v>5</v>
      </c>
      <c r="BG68" s="90">
        <f t="shared" ca="1" si="358"/>
        <v>5</v>
      </c>
      <c r="BH68" s="90">
        <f t="shared" ca="1" si="358"/>
        <v>5</v>
      </c>
      <c r="BI68" s="90">
        <f t="shared" ca="1" si="358"/>
        <v>5</v>
      </c>
      <c r="BJ68" s="90">
        <f t="shared" ca="1" si="358"/>
        <v>5</v>
      </c>
      <c r="BK68" s="90">
        <f t="shared" ca="1" si="358"/>
        <v>5</v>
      </c>
      <c r="BL68" s="90">
        <f t="shared" ca="1" si="358"/>
        <v>5</v>
      </c>
      <c r="BM68" s="90">
        <f t="shared" ca="1" si="358"/>
        <v>5</v>
      </c>
      <c r="BN68" s="90">
        <f t="shared" ca="1" si="358"/>
        <v>5</v>
      </c>
      <c r="BO68" s="90">
        <f t="shared" ca="1" si="358"/>
        <v>5</v>
      </c>
      <c r="BP68" s="90">
        <f t="shared" ca="1" si="358"/>
        <v>5</v>
      </c>
      <c r="BQ68" s="90">
        <f t="shared" ca="1" si="358"/>
        <v>5</v>
      </c>
      <c r="BR68" s="90">
        <f t="shared" ca="1" si="358"/>
        <v>5</v>
      </c>
      <c r="BS68" s="90">
        <f t="shared" ca="1" si="358"/>
        <v>5</v>
      </c>
      <c r="BT68" s="90">
        <f t="shared" ca="1" si="358"/>
        <v>5</v>
      </c>
      <c r="BU68" s="90">
        <f t="shared" ca="1" si="358"/>
        <v>5</v>
      </c>
      <c r="BV68" s="90">
        <f t="shared" ca="1" si="358"/>
        <v>5</v>
      </c>
      <c r="BW68" s="90">
        <f t="shared" ca="1" si="358"/>
        <v>5</v>
      </c>
      <c r="BX68" s="90">
        <f t="shared" ca="1" si="358"/>
        <v>5</v>
      </c>
      <c r="BY68" s="90">
        <f t="shared" ca="1" si="358"/>
        <v>5</v>
      </c>
      <c r="BZ68" s="90">
        <f t="shared" ca="1" si="358"/>
        <v>5</v>
      </c>
      <c r="CA68" s="90">
        <f t="shared" ca="1" si="358"/>
        <v>5</v>
      </c>
      <c r="CB68" s="90">
        <f t="shared" ca="1" si="358"/>
        <v>5</v>
      </c>
      <c r="CC68" s="90">
        <f t="shared" ca="1" si="358"/>
        <v>5</v>
      </c>
      <c r="CD68" s="206"/>
    </row>
    <row r="69" spans="3:82" ht="10.199999999999999" customHeight="1" x14ac:dyDescent="0.45">
      <c r="C69" s="4"/>
      <c r="D69" s="485"/>
      <c r="E69" s="103" t="s">
        <v>175</v>
      </c>
      <c r="F69" s="84">
        <f ca="1">IF(F66&gt;40000000,4796000,(IF(F66&gt;18000000,2790000,(IF(F66&gt;9000000,1536000,(IF(F66&gt;6950000,636000,(IF(F66&gt;3300000,427500,(IF(F66&gt;1950000,97500,0)))))))))))</f>
        <v>0</v>
      </c>
      <c r="G69" s="120">
        <f t="shared" ref="G69:BB69" ca="1" si="359">IF(G66&gt;40000000,4796000,(IF(G66&gt;18000000,2790000,(IF(G66&gt;9000000,1536000,(IF(G66&gt;6950000,636000,(IF(G66&gt;3300000,427500,(IF(G66&gt;1950000,97500,0)))))))))))</f>
        <v>0</v>
      </c>
      <c r="H69" s="120">
        <f t="shared" ca="1" si="359"/>
        <v>0</v>
      </c>
      <c r="I69" s="120">
        <f t="shared" ca="1" si="359"/>
        <v>0</v>
      </c>
      <c r="J69" s="120">
        <f t="shared" ca="1" si="359"/>
        <v>0</v>
      </c>
      <c r="K69" s="120">
        <f t="shared" ca="1" si="359"/>
        <v>0</v>
      </c>
      <c r="L69" s="120">
        <f t="shared" ca="1" si="359"/>
        <v>0</v>
      </c>
      <c r="M69" s="120">
        <f t="shared" ca="1" si="359"/>
        <v>0</v>
      </c>
      <c r="N69" s="120">
        <f t="shared" ca="1" si="359"/>
        <v>0</v>
      </c>
      <c r="O69" s="120">
        <f t="shared" ca="1" si="359"/>
        <v>0</v>
      </c>
      <c r="P69" s="120">
        <f t="shared" ca="1" si="359"/>
        <v>0</v>
      </c>
      <c r="Q69" s="120">
        <f t="shared" ca="1" si="359"/>
        <v>0</v>
      </c>
      <c r="R69" s="120">
        <f t="shared" ca="1" si="359"/>
        <v>0</v>
      </c>
      <c r="S69" s="120">
        <f t="shared" ca="1" si="359"/>
        <v>0</v>
      </c>
      <c r="T69" s="120">
        <f t="shared" ca="1" si="359"/>
        <v>0</v>
      </c>
      <c r="U69" s="120">
        <f t="shared" ca="1" si="359"/>
        <v>0</v>
      </c>
      <c r="V69" s="120">
        <f t="shared" ca="1" si="359"/>
        <v>0</v>
      </c>
      <c r="W69" s="120">
        <f t="shared" ca="1" si="359"/>
        <v>0</v>
      </c>
      <c r="X69" s="120">
        <f t="shared" ca="1" si="359"/>
        <v>0</v>
      </c>
      <c r="Y69" s="120">
        <f t="shared" ca="1" si="359"/>
        <v>0</v>
      </c>
      <c r="Z69" s="120">
        <f t="shared" ca="1" si="359"/>
        <v>0</v>
      </c>
      <c r="AA69" s="120">
        <f t="shared" ca="1" si="359"/>
        <v>0</v>
      </c>
      <c r="AB69" s="120">
        <f t="shared" ca="1" si="359"/>
        <v>0</v>
      </c>
      <c r="AC69" s="120">
        <f t="shared" ca="1" si="359"/>
        <v>0</v>
      </c>
      <c r="AD69" s="120">
        <f t="shared" ca="1" si="359"/>
        <v>0</v>
      </c>
      <c r="AE69" s="120">
        <f t="shared" ca="1" si="359"/>
        <v>0</v>
      </c>
      <c r="AF69" s="120">
        <f t="shared" ca="1" si="359"/>
        <v>0</v>
      </c>
      <c r="AG69" s="120">
        <f t="shared" ca="1" si="359"/>
        <v>0</v>
      </c>
      <c r="AH69" s="120">
        <f t="shared" ca="1" si="359"/>
        <v>0</v>
      </c>
      <c r="AI69" s="120">
        <f t="shared" ca="1" si="359"/>
        <v>0</v>
      </c>
      <c r="AJ69" s="120">
        <f t="shared" ca="1" si="359"/>
        <v>0</v>
      </c>
      <c r="AK69" s="120">
        <f t="shared" ca="1" si="359"/>
        <v>0</v>
      </c>
      <c r="AL69" s="120">
        <f t="shared" ca="1" si="359"/>
        <v>0</v>
      </c>
      <c r="AM69" s="120">
        <f t="shared" ca="1" si="359"/>
        <v>0</v>
      </c>
      <c r="AN69" s="120">
        <f t="shared" ca="1" si="359"/>
        <v>0</v>
      </c>
      <c r="AO69" s="120">
        <f t="shared" ca="1" si="359"/>
        <v>0</v>
      </c>
      <c r="AP69" s="120">
        <f t="shared" ca="1" si="359"/>
        <v>0</v>
      </c>
      <c r="AQ69" s="120">
        <f t="shared" ca="1" si="359"/>
        <v>0</v>
      </c>
      <c r="AR69" s="120">
        <f t="shared" ca="1" si="359"/>
        <v>0</v>
      </c>
      <c r="AS69" s="120">
        <f t="shared" ca="1" si="359"/>
        <v>0</v>
      </c>
      <c r="AT69" s="120">
        <f t="shared" ca="1" si="359"/>
        <v>0</v>
      </c>
      <c r="AU69" s="120">
        <f t="shared" ca="1" si="359"/>
        <v>0</v>
      </c>
      <c r="AV69" s="120">
        <f t="shared" ca="1" si="359"/>
        <v>0</v>
      </c>
      <c r="AW69" s="120">
        <f t="shared" ca="1" si="359"/>
        <v>0</v>
      </c>
      <c r="AX69" s="120">
        <f t="shared" ca="1" si="359"/>
        <v>0</v>
      </c>
      <c r="AY69" s="120">
        <f t="shared" ca="1" si="359"/>
        <v>0</v>
      </c>
      <c r="AZ69" s="120">
        <f t="shared" ca="1" si="359"/>
        <v>0</v>
      </c>
      <c r="BA69" s="120">
        <f t="shared" ca="1" si="359"/>
        <v>0</v>
      </c>
      <c r="BB69" s="120">
        <f t="shared" ca="1" si="359"/>
        <v>0</v>
      </c>
      <c r="BC69" s="120">
        <f t="shared" ref="BC69:CC69" ca="1" si="360">IF(BC66&gt;40000000,4796000,(IF(BC66&gt;18000000,2790000,(IF(BC66&gt;9000000,1536000,(IF(BC66&gt;6950000,636000,(IF(BC66&gt;3300000,427500,(IF(BC66&gt;1950000,97500,0)))))))))))</f>
        <v>0</v>
      </c>
      <c r="BD69" s="120">
        <f t="shared" ca="1" si="360"/>
        <v>0</v>
      </c>
      <c r="BE69" s="120">
        <f t="shared" ca="1" si="360"/>
        <v>0</v>
      </c>
      <c r="BF69" s="120">
        <f t="shared" ca="1" si="360"/>
        <v>0</v>
      </c>
      <c r="BG69" s="120">
        <f t="shared" ca="1" si="360"/>
        <v>0</v>
      </c>
      <c r="BH69" s="120">
        <f t="shared" ca="1" si="360"/>
        <v>0</v>
      </c>
      <c r="BI69" s="120">
        <f t="shared" ca="1" si="360"/>
        <v>0</v>
      </c>
      <c r="BJ69" s="120">
        <f t="shared" ca="1" si="360"/>
        <v>0</v>
      </c>
      <c r="BK69" s="120">
        <f t="shared" ca="1" si="360"/>
        <v>0</v>
      </c>
      <c r="BL69" s="120">
        <f t="shared" ca="1" si="360"/>
        <v>0</v>
      </c>
      <c r="BM69" s="120">
        <f t="shared" ca="1" si="360"/>
        <v>0</v>
      </c>
      <c r="BN69" s="120">
        <f t="shared" ca="1" si="360"/>
        <v>0</v>
      </c>
      <c r="BO69" s="120">
        <f t="shared" ca="1" si="360"/>
        <v>0</v>
      </c>
      <c r="BP69" s="120">
        <f t="shared" ca="1" si="360"/>
        <v>0</v>
      </c>
      <c r="BQ69" s="120">
        <f t="shared" ca="1" si="360"/>
        <v>0</v>
      </c>
      <c r="BR69" s="120">
        <f t="shared" ca="1" si="360"/>
        <v>0</v>
      </c>
      <c r="BS69" s="120">
        <f t="shared" ca="1" si="360"/>
        <v>0</v>
      </c>
      <c r="BT69" s="120">
        <f t="shared" ca="1" si="360"/>
        <v>0</v>
      </c>
      <c r="BU69" s="120">
        <f t="shared" ca="1" si="360"/>
        <v>0</v>
      </c>
      <c r="BV69" s="120">
        <f t="shared" ca="1" si="360"/>
        <v>0</v>
      </c>
      <c r="BW69" s="120">
        <f t="shared" ca="1" si="360"/>
        <v>0</v>
      </c>
      <c r="BX69" s="120">
        <f t="shared" ca="1" si="360"/>
        <v>0</v>
      </c>
      <c r="BY69" s="120">
        <f t="shared" ca="1" si="360"/>
        <v>0</v>
      </c>
      <c r="BZ69" s="120">
        <f t="shared" ca="1" si="360"/>
        <v>0</v>
      </c>
      <c r="CA69" s="120">
        <f t="shared" ca="1" si="360"/>
        <v>0</v>
      </c>
      <c r="CB69" s="120">
        <f t="shared" ca="1" si="360"/>
        <v>0</v>
      </c>
      <c r="CC69" s="120">
        <f t="shared" ca="1" si="360"/>
        <v>0</v>
      </c>
      <c r="CD69" s="206"/>
    </row>
    <row r="70" spans="3:82" ht="10.199999999999999" customHeight="1" x14ac:dyDescent="0.45">
      <c r="C70" s="4"/>
      <c r="D70" s="486"/>
      <c r="E70" s="121" t="s">
        <v>176</v>
      </c>
      <c r="F70" s="99">
        <f t="shared" ref="F70:AK70" ca="1" si="361">IF(F56=0,0,ROUNDDOWN((F66*10000*F68/100-F69*10000)*1.021/100,0)*100/10000)</f>
        <v>7.76</v>
      </c>
      <c r="G70" s="99">
        <f t="shared" ca="1" si="361"/>
        <v>7.76</v>
      </c>
      <c r="H70" s="99">
        <f t="shared" ca="1" si="361"/>
        <v>6.48</v>
      </c>
      <c r="I70" s="99">
        <f t="shared" ca="1" si="361"/>
        <v>6.48</v>
      </c>
      <c r="J70" s="99">
        <f t="shared" ca="1" si="361"/>
        <v>9.6999999999999993</v>
      </c>
      <c r="K70" s="99">
        <f t="shared" ca="1" si="361"/>
        <v>9.6999999999999993</v>
      </c>
      <c r="L70" s="99">
        <f t="shared" ca="1" si="361"/>
        <v>12.91</v>
      </c>
      <c r="M70" s="99">
        <f t="shared" ca="1" si="361"/>
        <v>12.91</v>
      </c>
      <c r="N70" s="99">
        <f t="shared" ca="1" si="361"/>
        <v>3.32</v>
      </c>
      <c r="O70" s="99">
        <f t="shared" ca="1" si="361"/>
        <v>3.32</v>
      </c>
      <c r="P70" s="99">
        <f t="shared" ca="1" si="361"/>
        <v>3.32</v>
      </c>
      <c r="Q70" s="99">
        <f t="shared" ca="1" si="361"/>
        <v>3.4</v>
      </c>
      <c r="R70" s="99">
        <f t="shared" ca="1" si="361"/>
        <v>3.4</v>
      </c>
      <c r="S70" s="99">
        <f t="shared" ca="1" si="361"/>
        <v>0</v>
      </c>
      <c r="T70" s="99">
        <f t="shared" ca="1" si="361"/>
        <v>0</v>
      </c>
      <c r="U70" s="99">
        <f t="shared" ca="1" si="361"/>
        <v>0</v>
      </c>
      <c r="V70" s="99">
        <f t="shared" ca="1" si="361"/>
        <v>0</v>
      </c>
      <c r="W70" s="99">
        <f t="shared" ca="1" si="361"/>
        <v>0</v>
      </c>
      <c r="X70" s="99">
        <f t="shared" ca="1" si="361"/>
        <v>0</v>
      </c>
      <c r="Y70" s="99">
        <f t="shared" ca="1" si="361"/>
        <v>0</v>
      </c>
      <c r="Z70" s="99">
        <f t="shared" ca="1" si="361"/>
        <v>0</v>
      </c>
      <c r="AA70" s="99">
        <f t="shared" ca="1" si="361"/>
        <v>0</v>
      </c>
      <c r="AB70" s="99">
        <f t="shared" ca="1" si="361"/>
        <v>0</v>
      </c>
      <c r="AC70" s="99">
        <f t="shared" ca="1" si="361"/>
        <v>0</v>
      </c>
      <c r="AD70" s="99">
        <f t="shared" ca="1" si="361"/>
        <v>0</v>
      </c>
      <c r="AE70" s="99">
        <f t="shared" ca="1" si="361"/>
        <v>0</v>
      </c>
      <c r="AF70" s="99">
        <f t="shared" ca="1" si="361"/>
        <v>0</v>
      </c>
      <c r="AG70" s="99">
        <f t="shared" ca="1" si="361"/>
        <v>0</v>
      </c>
      <c r="AH70" s="99">
        <f t="shared" ca="1" si="361"/>
        <v>0</v>
      </c>
      <c r="AI70" s="99">
        <f t="shared" ca="1" si="361"/>
        <v>0</v>
      </c>
      <c r="AJ70" s="99">
        <f t="shared" ca="1" si="361"/>
        <v>0</v>
      </c>
      <c r="AK70" s="99">
        <f t="shared" ca="1" si="361"/>
        <v>0</v>
      </c>
      <c r="AL70" s="99">
        <f t="shared" ref="AL70:BB70" ca="1" si="362">IF(AL56=0,0,ROUNDDOWN((AL66*10000*AL68/100-AL69*10000)*1.021/100,0)*100/10000)</f>
        <v>0</v>
      </c>
      <c r="AM70" s="99">
        <f t="shared" ca="1" si="362"/>
        <v>0</v>
      </c>
      <c r="AN70" s="99">
        <f t="shared" ca="1" si="362"/>
        <v>0</v>
      </c>
      <c r="AO70" s="99">
        <f t="shared" ca="1" si="362"/>
        <v>0</v>
      </c>
      <c r="AP70" s="99">
        <f t="shared" ca="1" si="362"/>
        <v>0</v>
      </c>
      <c r="AQ70" s="99">
        <f t="shared" ca="1" si="362"/>
        <v>0</v>
      </c>
      <c r="AR70" s="99">
        <f t="shared" ca="1" si="362"/>
        <v>0</v>
      </c>
      <c r="AS70" s="99">
        <f t="shared" ca="1" si="362"/>
        <v>0</v>
      </c>
      <c r="AT70" s="99">
        <f t="shared" ca="1" si="362"/>
        <v>0</v>
      </c>
      <c r="AU70" s="99">
        <f t="shared" ca="1" si="362"/>
        <v>0</v>
      </c>
      <c r="AV70" s="99">
        <f t="shared" ca="1" si="362"/>
        <v>0</v>
      </c>
      <c r="AW70" s="99">
        <f t="shared" ca="1" si="362"/>
        <v>0</v>
      </c>
      <c r="AX70" s="99">
        <f t="shared" ca="1" si="362"/>
        <v>0</v>
      </c>
      <c r="AY70" s="99">
        <f t="shared" ca="1" si="362"/>
        <v>0</v>
      </c>
      <c r="AZ70" s="99">
        <f t="shared" ca="1" si="362"/>
        <v>0</v>
      </c>
      <c r="BA70" s="99">
        <f t="shared" ca="1" si="362"/>
        <v>0</v>
      </c>
      <c r="BB70" s="99">
        <f t="shared" ca="1" si="362"/>
        <v>0</v>
      </c>
      <c r="BC70" s="99">
        <f t="shared" ref="BC70:CC70" ca="1" si="363">IF(BC56=0,0,ROUNDDOWN((BC66*10000*BC68/100-BC69*10000)*1.021/100,0)*100/10000)</f>
        <v>0</v>
      </c>
      <c r="BD70" s="99">
        <f t="shared" ca="1" si="363"/>
        <v>0</v>
      </c>
      <c r="BE70" s="99">
        <f t="shared" ca="1" si="363"/>
        <v>0</v>
      </c>
      <c r="BF70" s="99">
        <f t="shared" ca="1" si="363"/>
        <v>0</v>
      </c>
      <c r="BG70" s="99">
        <f t="shared" ca="1" si="363"/>
        <v>0</v>
      </c>
      <c r="BH70" s="99">
        <f t="shared" ca="1" si="363"/>
        <v>0</v>
      </c>
      <c r="BI70" s="99">
        <f t="shared" ca="1" si="363"/>
        <v>0</v>
      </c>
      <c r="BJ70" s="99">
        <f t="shared" ca="1" si="363"/>
        <v>0</v>
      </c>
      <c r="BK70" s="99">
        <f t="shared" ca="1" si="363"/>
        <v>0</v>
      </c>
      <c r="BL70" s="99">
        <f t="shared" ca="1" si="363"/>
        <v>0</v>
      </c>
      <c r="BM70" s="99">
        <f t="shared" ca="1" si="363"/>
        <v>0</v>
      </c>
      <c r="BN70" s="99">
        <f t="shared" ca="1" si="363"/>
        <v>0</v>
      </c>
      <c r="BO70" s="99">
        <f t="shared" ca="1" si="363"/>
        <v>0</v>
      </c>
      <c r="BP70" s="99">
        <f t="shared" ca="1" si="363"/>
        <v>0</v>
      </c>
      <c r="BQ70" s="99">
        <f t="shared" ca="1" si="363"/>
        <v>0</v>
      </c>
      <c r="BR70" s="99">
        <f t="shared" ca="1" si="363"/>
        <v>0</v>
      </c>
      <c r="BS70" s="99">
        <f t="shared" ca="1" si="363"/>
        <v>0</v>
      </c>
      <c r="BT70" s="99">
        <f t="shared" ca="1" si="363"/>
        <v>0</v>
      </c>
      <c r="BU70" s="99">
        <f t="shared" ca="1" si="363"/>
        <v>0</v>
      </c>
      <c r="BV70" s="99">
        <f t="shared" ca="1" si="363"/>
        <v>0</v>
      </c>
      <c r="BW70" s="99">
        <f t="shared" ca="1" si="363"/>
        <v>0</v>
      </c>
      <c r="BX70" s="99">
        <f t="shared" ca="1" si="363"/>
        <v>0</v>
      </c>
      <c r="BY70" s="99">
        <f t="shared" ca="1" si="363"/>
        <v>0</v>
      </c>
      <c r="BZ70" s="99">
        <f t="shared" ca="1" si="363"/>
        <v>0</v>
      </c>
      <c r="CA70" s="99">
        <f t="shared" ca="1" si="363"/>
        <v>0</v>
      </c>
      <c r="CB70" s="99">
        <f t="shared" ca="1" si="363"/>
        <v>0</v>
      </c>
      <c r="CC70" s="99">
        <f t="shared" ca="1" si="363"/>
        <v>0</v>
      </c>
      <c r="CD70" s="206"/>
    </row>
    <row r="71" spans="3:82" ht="8.4" customHeight="1" x14ac:dyDescent="0.45">
      <c r="C71" s="4"/>
      <c r="D71" s="70"/>
      <c r="E71" s="70"/>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5"/>
      <c r="CD71" s="206"/>
    </row>
    <row r="72" spans="3:82" ht="12" customHeight="1" x14ac:dyDescent="0.45">
      <c r="C72" s="4"/>
      <c r="D72" s="482" t="s">
        <v>47</v>
      </c>
      <c r="E72" s="483"/>
      <c r="F72" s="74">
        <f ca="1">F87</f>
        <v>17.149999999999999</v>
      </c>
      <c r="G72" s="74">
        <f t="shared" ref="G72:BB72" ca="1" si="364">G87</f>
        <v>17.149999999999999</v>
      </c>
      <c r="H72" s="74">
        <f t="shared" ca="1" si="364"/>
        <v>14.6</v>
      </c>
      <c r="I72" s="74">
        <f t="shared" ca="1" si="364"/>
        <v>14.6</v>
      </c>
      <c r="J72" s="74">
        <f t="shared" ca="1" si="364"/>
        <v>21.03</v>
      </c>
      <c r="K72" s="74">
        <f t="shared" ca="1" si="364"/>
        <v>21.03</v>
      </c>
      <c r="L72" s="74">
        <f t="shared" ca="1" si="364"/>
        <v>27.46</v>
      </c>
      <c r="M72" s="74">
        <f t="shared" ca="1" si="364"/>
        <v>27.46</v>
      </c>
      <c r="N72" s="74">
        <f t="shared" ca="1" si="364"/>
        <v>8.2899999999999991</v>
      </c>
      <c r="O72" s="74">
        <f t="shared" ca="1" si="364"/>
        <v>8.2899999999999991</v>
      </c>
      <c r="P72" s="74">
        <f t="shared" ca="1" si="364"/>
        <v>8.2899999999999991</v>
      </c>
      <c r="Q72" s="74">
        <f t="shared" ca="1" si="364"/>
        <v>8.44</v>
      </c>
      <c r="R72" s="74">
        <f t="shared" ca="1" si="364"/>
        <v>8.44</v>
      </c>
      <c r="S72" s="74">
        <f t="shared" ca="1" si="364"/>
        <v>0</v>
      </c>
      <c r="T72" s="74">
        <f t="shared" ca="1" si="364"/>
        <v>0</v>
      </c>
      <c r="U72" s="74">
        <f t="shared" ca="1" si="364"/>
        <v>0</v>
      </c>
      <c r="V72" s="74">
        <f t="shared" ca="1" si="364"/>
        <v>0</v>
      </c>
      <c r="W72" s="74">
        <f t="shared" ca="1" si="364"/>
        <v>0</v>
      </c>
      <c r="X72" s="74">
        <f t="shared" ca="1" si="364"/>
        <v>0</v>
      </c>
      <c r="Y72" s="74">
        <f t="shared" ca="1" si="364"/>
        <v>0</v>
      </c>
      <c r="Z72" s="74">
        <f t="shared" ca="1" si="364"/>
        <v>0</v>
      </c>
      <c r="AA72" s="74">
        <f t="shared" ca="1" si="364"/>
        <v>0</v>
      </c>
      <c r="AB72" s="74">
        <f t="shared" ca="1" si="364"/>
        <v>0</v>
      </c>
      <c r="AC72" s="74">
        <f t="shared" ca="1" si="364"/>
        <v>0</v>
      </c>
      <c r="AD72" s="74">
        <f t="shared" ca="1" si="364"/>
        <v>0</v>
      </c>
      <c r="AE72" s="74">
        <f t="shared" ca="1" si="364"/>
        <v>0</v>
      </c>
      <c r="AF72" s="74">
        <f t="shared" ca="1" si="364"/>
        <v>0</v>
      </c>
      <c r="AG72" s="74">
        <f t="shared" ca="1" si="364"/>
        <v>0</v>
      </c>
      <c r="AH72" s="74">
        <f t="shared" ca="1" si="364"/>
        <v>0</v>
      </c>
      <c r="AI72" s="74">
        <f t="shared" ca="1" si="364"/>
        <v>0</v>
      </c>
      <c r="AJ72" s="74">
        <f t="shared" ca="1" si="364"/>
        <v>0</v>
      </c>
      <c r="AK72" s="74">
        <f t="shared" ca="1" si="364"/>
        <v>0</v>
      </c>
      <c r="AL72" s="74">
        <f t="shared" ca="1" si="364"/>
        <v>0</v>
      </c>
      <c r="AM72" s="74">
        <f t="shared" ca="1" si="364"/>
        <v>0</v>
      </c>
      <c r="AN72" s="74">
        <f t="shared" ca="1" si="364"/>
        <v>0</v>
      </c>
      <c r="AO72" s="74">
        <f t="shared" ca="1" si="364"/>
        <v>0</v>
      </c>
      <c r="AP72" s="74">
        <f t="shared" ca="1" si="364"/>
        <v>0</v>
      </c>
      <c r="AQ72" s="74">
        <f t="shared" ca="1" si="364"/>
        <v>0</v>
      </c>
      <c r="AR72" s="74">
        <f t="shared" ca="1" si="364"/>
        <v>0</v>
      </c>
      <c r="AS72" s="74">
        <f t="shared" ca="1" si="364"/>
        <v>0</v>
      </c>
      <c r="AT72" s="74">
        <f t="shared" ca="1" si="364"/>
        <v>0</v>
      </c>
      <c r="AU72" s="74">
        <f t="shared" ca="1" si="364"/>
        <v>0</v>
      </c>
      <c r="AV72" s="74">
        <f t="shared" ca="1" si="364"/>
        <v>0</v>
      </c>
      <c r="AW72" s="74">
        <f t="shared" ca="1" si="364"/>
        <v>0</v>
      </c>
      <c r="AX72" s="74">
        <f t="shared" ca="1" si="364"/>
        <v>0</v>
      </c>
      <c r="AY72" s="74">
        <f t="shared" ca="1" si="364"/>
        <v>0</v>
      </c>
      <c r="AZ72" s="74">
        <f t="shared" ca="1" si="364"/>
        <v>0</v>
      </c>
      <c r="BA72" s="74">
        <f t="shared" ca="1" si="364"/>
        <v>0</v>
      </c>
      <c r="BB72" s="74">
        <f t="shared" ca="1" si="364"/>
        <v>0</v>
      </c>
      <c r="BC72" s="74">
        <f t="shared" ref="BC72:CC72" ca="1" si="365">BC87</f>
        <v>0</v>
      </c>
      <c r="BD72" s="74">
        <f t="shared" ca="1" si="365"/>
        <v>0</v>
      </c>
      <c r="BE72" s="74">
        <f t="shared" ca="1" si="365"/>
        <v>0</v>
      </c>
      <c r="BF72" s="74">
        <f t="shared" ca="1" si="365"/>
        <v>0</v>
      </c>
      <c r="BG72" s="74">
        <f t="shared" ca="1" si="365"/>
        <v>0</v>
      </c>
      <c r="BH72" s="74">
        <f t="shared" ca="1" si="365"/>
        <v>0</v>
      </c>
      <c r="BI72" s="74">
        <f t="shared" ca="1" si="365"/>
        <v>0</v>
      </c>
      <c r="BJ72" s="74">
        <f t="shared" ca="1" si="365"/>
        <v>0</v>
      </c>
      <c r="BK72" s="74">
        <f t="shared" ca="1" si="365"/>
        <v>0</v>
      </c>
      <c r="BL72" s="74">
        <f t="shared" ca="1" si="365"/>
        <v>0</v>
      </c>
      <c r="BM72" s="74">
        <f t="shared" ca="1" si="365"/>
        <v>0</v>
      </c>
      <c r="BN72" s="74">
        <f t="shared" ca="1" si="365"/>
        <v>0</v>
      </c>
      <c r="BO72" s="74">
        <f t="shared" ca="1" si="365"/>
        <v>0</v>
      </c>
      <c r="BP72" s="74">
        <f t="shared" ca="1" si="365"/>
        <v>0</v>
      </c>
      <c r="BQ72" s="74">
        <f t="shared" ca="1" si="365"/>
        <v>0</v>
      </c>
      <c r="BR72" s="74">
        <f t="shared" ca="1" si="365"/>
        <v>0</v>
      </c>
      <c r="BS72" s="74">
        <f t="shared" ca="1" si="365"/>
        <v>0</v>
      </c>
      <c r="BT72" s="74">
        <f t="shared" ca="1" si="365"/>
        <v>0</v>
      </c>
      <c r="BU72" s="74">
        <f t="shared" ca="1" si="365"/>
        <v>0</v>
      </c>
      <c r="BV72" s="74">
        <f t="shared" ca="1" si="365"/>
        <v>0</v>
      </c>
      <c r="BW72" s="74">
        <f t="shared" ca="1" si="365"/>
        <v>0</v>
      </c>
      <c r="BX72" s="74">
        <f t="shared" ca="1" si="365"/>
        <v>0</v>
      </c>
      <c r="BY72" s="74">
        <f t="shared" ca="1" si="365"/>
        <v>0</v>
      </c>
      <c r="BZ72" s="74">
        <f t="shared" ca="1" si="365"/>
        <v>0</v>
      </c>
      <c r="CA72" s="74">
        <f t="shared" ca="1" si="365"/>
        <v>0</v>
      </c>
      <c r="CB72" s="74">
        <f t="shared" ca="1" si="365"/>
        <v>0</v>
      </c>
      <c r="CC72" s="74">
        <f t="shared" ca="1" si="365"/>
        <v>0</v>
      </c>
      <c r="CD72" s="206"/>
    </row>
    <row r="73" spans="3:82" ht="10.199999999999999" customHeight="1" x14ac:dyDescent="0.45">
      <c r="C73" s="4"/>
      <c r="D73" s="102"/>
      <c r="E73" s="108" t="s">
        <v>188</v>
      </c>
      <c r="F73" s="96">
        <f t="shared" ref="F73:AK73" ca="1" si="366">F56</f>
        <v>436</v>
      </c>
      <c r="G73" s="126">
        <f t="shared" ca="1" si="366"/>
        <v>436</v>
      </c>
      <c r="H73" s="126">
        <f t="shared" ca="1" si="366"/>
        <v>436</v>
      </c>
      <c r="I73" s="126">
        <f t="shared" ca="1" si="366"/>
        <v>436</v>
      </c>
      <c r="J73" s="126">
        <f t="shared" ca="1" si="366"/>
        <v>436</v>
      </c>
      <c r="K73" s="126">
        <f t="shared" ca="1" si="366"/>
        <v>436</v>
      </c>
      <c r="L73" s="126">
        <f t="shared" ca="1" si="366"/>
        <v>436</v>
      </c>
      <c r="M73" s="126">
        <f t="shared" ca="1" si="366"/>
        <v>436</v>
      </c>
      <c r="N73" s="126">
        <f t="shared" ca="1" si="366"/>
        <v>202</v>
      </c>
      <c r="O73" s="126">
        <f t="shared" ca="1" si="366"/>
        <v>202</v>
      </c>
      <c r="P73" s="126">
        <f t="shared" ca="1" si="366"/>
        <v>202</v>
      </c>
      <c r="Q73" s="126">
        <f t="shared" ca="1" si="366"/>
        <v>202</v>
      </c>
      <c r="R73" s="126">
        <f t="shared" ca="1" si="366"/>
        <v>202</v>
      </c>
      <c r="S73" s="126">
        <f t="shared" ca="1" si="366"/>
        <v>40</v>
      </c>
      <c r="T73" s="126">
        <f t="shared" ca="1" si="366"/>
        <v>40</v>
      </c>
      <c r="U73" s="126">
        <f t="shared" ca="1" si="366"/>
        <v>40</v>
      </c>
      <c r="V73" s="126">
        <f t="shared" ca="1" si="366"/>
        <v>40</v>
      </c>
      <c r="W73" s="126">
        <f t="shared" ca="1" si="366"/>
        <v>40</v>
      </c>
      <c r="X73" s="126">
        <f t="shared" ca="1" si="366"/>
        <v>40</v>
      </c>
      <c r="Y73" s="126">
        <f t="shared" ca="1" si="366"/>
        <v>40</v>
      </c>
      <c r="Z73" s="126">
        <f t="shared" ca="1" si="366"/>
        <v>40</v>
      </c>
      <c r="AA73" s="126">
        <f t="shared" ca="1" si="366"/>
        <v>40</v>
      </c>
      <c r="AB73" s="126">
        <f t="shared" ca="1" si="366"/>
        <v>40</v>
      </c>
      <c r="AC73" s="126">
        <f t="shared" ca="1" si="366"/>
        <v>40</v>
      </c>
      <c r="AD73" s="126">
        <f t="shared" ca="1" si="366"/>
        <v>40</v>
      </c>
      <c r="AE73" s="126">
        <f t="shared" ca="1" si="366"/>
        <v>40</v>
      </c>
      <c r="AF73" s="126">
        <f t="shared" ca="1" si="366"/>
        <v>40</v>
      </c>
      <c r="AG73" s="126">
        <f t="shared" ca="1" si="366"/>
        <v>40</v>
      </c>
      <c r="AH73" s="126">
        <f t="shared" ca="1" si="366"/>
        <v>40</v>
      </c>
      <c r="AI73" s="126">
        <f t="shared" ca="1" si="366"/>
        <v>40</v>
      </c>
      <c r="AJ73" s="126">
        <f t="shared" ca="1" si="366"/>
        <v>40</v>
      </c>
      <c r="AK73" s="126">
        <f t="shared" ca="1" si="366"/>
        <v>40</v>
      </c>
      <c r="AL73" s="126">
        <f t="shared" ref="AL73:BB73" ca="1" si="367">AL56</f>
        <v>40</v>
      </c>
      <c r="AM73" s="126">
        <f t="shared" ca="1" si="367"/>
        <v>40</v>
      </c>
      <c r="AN73" s="126">
        <f t="shared" ca="1" si="367"/>
        <v>40</v>
      </c>
      <c r="AO73" s="126">
        <f t="shared" ca="1" si="367"/>
        <v>40</v>
      </c>
      <c r="AP73" s="126">
        <f t="shared" ca="1" si="367"/>
        <v>40</v>
      </c>
      <c r="AQ73" s="126">
        <f t="shared" ca="1" si="367"/>
        <v>40</v>
      </c>
      <c r="AR73" s="126">
        <f t="shared" ca="1" si="367"/>
        <v>40</v>
      </c>
      <c r="AS73" s="126">
        <f t="shared" ca="1" si="367"/>
        <v>40</v>
      </c>
      <c r="AT73" s="126">
        <f t="shared" ca="1" si="367"/>
        <v>40</v>
      </c>
      <c r="AU73" s="126">
        <f t="shared" ca="1" si="367"/>
        <v>40</v>
      </c>
      <c r="AV73" s="126">
        <f t="shared" ca="1" si="367"/>
        <v>40</v>
      </c>
      <c r="AW73" s="126">
        <f t="shared" ca="1" si="367"/>
        <v>40</v>
      </c>
      <c r="AX73" s="126">
        <f t="shared" ca="1" si="367"/>
        <v>40</v>
      </c>
      <c r="AY73" s="126">
        <f t="shared" ca="1" si="367"/>
        <v>40</v>
      </c>
      <c r="AZ73" s="126">
        <f t="shared" ca="1" si="367"/>
        <v>40</v>
      </c>
      <c r="BA73" s="126">
        <f t="shared" ca="1" si="367"/>
        <v>40</v>
      </c>
      <c r="BB73" s="126">
        <f t="shared" ca="1" si="367"/>
        <v>40</v>
      </c>
      <c r="BC73" s="126">
        <f t="shared" ref="BC73:CC73" ca="1" si="368">BC56</f>
        <v>40</v>
      </c>
      <c r="BD73" s="126">
        <f t="shared" ca="1" si="368"/>
        <v>40</v>
      </c>
      <c r="BE73" s="126">
        <f t="shared" ca="1" si="368"/>
        <v>40</v>
      </c>
      <c r="BF73" s="126">
        <f t="shared" ca="1" si="368"/>
        <v>40</v>
      </c>
      <c r="BG73" s="126">
        <f t="shared" ca="1" si="368"/>
        <v>40</v>
      </c>
      <c r="BH73" s="126">
        <f t="shared" ca="1" si="368"/>
        <v>40</v>
      </c>
      <c r="BI73" s="126">
        <f t="shared" ca="1" si="368"/>
        <v>40</v>
      </c>
      <c r="BJ73" s="126">
        <f t="shared" ca="1" si="368"/>
        <v>40</v>
      </c>
      <c r="BK73" s="126">
        <f t="shared" ca="1" si="368"/>
        <v>40</v>
      </c>
      <c r="BL73" s="126">
        <f t="shared" ca="1" si="368"/>
        <v>40</v>
      </c>
      <c r="BM73" s="126">
        <f t="shared" ca="1" si="368"/>
        <v>40</v>
      </c>
      <c r="BN73" s="126">
        <f t="shared" ca="1" si="368"/>
        <v>40</v>
      </c>
      <c r="BO73" s="126">
        <f t="shared" ca="1" si="368"/>
        <v>40</v>
      </c>
      <c r="BP73" s="126">
        <f t="shared" ca="1" si="368"/>
        <v>40</v>
      </c>
      <c r="BQ73" s="126">
        <f t="shared" ca="1" si="368"/>
        <v>40</v>
      </c>
      <c r="BR73" s="126">
        <f t="shared" ca="1" si="368"/>
        <v>40</v>
      </c>
      <c r="BS73" s="126">
        <f t="shared" ca="1" si="368"/>
        <v>40</v>
      </c>
      <c r="BT73" s="126">
        <f t="shared" ca="1" si="368"/>
        <v>40</v>
      </c>
      <c r="BU73" s="126">
        <f t="shared" ca="1" si="368"/>
        <v>40</v>
      </c>
      <c r="BV73" s="126">
        <f t="shared" ca="1" si="368"/>
        <v>40</v>
      </c>
      <c r="BW73" s="126">
        <f t="shared" ca="1" si="368"/>
        <v>40</v>
      </c>
      <c r="BX73" s="126">
        <f t="shared" ca="1" si="368"/>
        <v>40</v>
      </c>
      <c r="BY73" s="126">
        <f t="shared" ca="1" si="368"/>
        <v>40</v>
      </c>
      <c r="BZ73" s="126">
        <f t="shared" ca="1" si="368"/>
        <v>40</v>
      </c>
      <c r="CA73" s="126">
        <f t="shared" ca="1" si="368"/>
        <v>40</v>
      </c>
      <c r="CB73" s="126">
        <f t="shared" ca="1" si="368"/>
        <v>40</v>
      </c>
      <c r="CC73" s="126">
        <f t="shared" ca="1" si="368"/>
        <v>40</v>
      </c>
      <c r="CD73" s="206"/>
    </row>
    <row r="74" spans="3:82" ht="5.4" customHeight="1" x14ac:dyDescent="0.45">
      <c r="C74" s="4"/>
      <c r="D74" s="71"/>
      <c r="E74" s="70"/>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row>
    <row r="75" spans="3:82" ht="10.199999999999999" customHeight="1" x14ac:dyDescent="0.45">
      <c r="C75" s="4"/>
      <c r="D75" s="477" t="s">
        <v>191</v>
      </c>
      <c r="E75" s="80" t="s">
        <v>4</v>
      </c>
      <c r="F75" s="75">
        <f ca="1">IF(F73=0,0,43)</f>
        <v>43</v>
      </c>
      <c r="G75" s="91">
        <f ca="1">IF(G73=0,0,F75)</f>
        <v>43</v>
      </c>
      <c r="H75" s="91">
        <f t="shared" ref="H75:BB75" ca="1" si="369">IF(H73=0,0,G75)</f>
        <v>43</v>
      </c>
      <c r="I75" s="91">
        <f t="shared" ca="1" si="369"/>
        <v>43</v>
      </c>
      <c r="J75" s="91">
        <f t="shared" ca="1" si="369"/>
        <v>43</v>
      </c>
      <c r="K75" s="91">
        <f t="shared" ca="1" si="369"/>
        <v>43</v>
      </c>
      <c r="L75" s="91">
        <f t="shared" ca="1" si="369"/>
        <v>43</v>
      </c>
      <c r="M75" s="91">
        <f t="shared" ca="1" si="369"/>
        <v>43</v>
      </c>
      <c r="N75" s="91">
        <f t="shared" ca="1" si="369"/>
        <v>43</v>
      </c>
      <c r="O75" s="91">
        <f t="shared" ca="1" si="369"/>
        <v>43</v>
      </c>
      <c r="P75" s="91">
        <f t="shared" ca="1" si="369"/>
        <v>43</v>
      </c>
      <c r="Q75" s="91">
        <f t="shared" ca="1" si="369"/>
        <v>43</v>
      </c>
      <c r="R75" s="91">
        <f t="shared" ca="1" si="369"/>
        <v>43</v>
      </c>
      <c r="S75" s="91">
        <f t="shared" ca="1" si="369"/>
        <v>43</v>
      </c>
      <c r="T75" s="91">
        <f t="shared" ca="1" si="369"/>
        <v>43</v>
      </c>
      <c r="U75" s="91">
        <f t="shared" ca="1" si="369"/>
        <v>43</v>
      </c>
      <c r="V75" s="91">
        <f t="shared" ca="1" si="369"/>
        <v>43</v>
      </c>
      <c r="W75" s="91">
        <f t="shared" ca="1" si="369"/>
        <v>43</v>
      </c>
      <c r="X75" s="91">
        <f t="shared" ca="1" si="369"/>
        <v>43</v>
      </c>
      <c r="Y75" s="91">
        <f t="shared" ca="1" si="369"/>
        <v>43</v>
      </c>
      <c r="Z75" s="91">
        <f t="shared" ca="1" si="369"/>
        <v>43</v>
      </c>
      <c r="AA75" s="91">
        <f t="shared" ca="1" si="369"/>
        <v>43</v>
      </c>
      <c r="AB75" s="91">
        <f t="shared" ca="1" si="369"/>
        <v>43</v>
      </c>
      <c r="AC75" s="91">
        <f t="shared" ca="1" si="369"/>
        <v>43</v>
      </c>
      <c r="AD75" s="91">
        <f t="shared" ca="1" si="369"/>
        <v>43</v>
      </c>
      <c r="AE75" s="91">
        <f t="shared" ca="1" si="369"/>
        <v>43</v>
      </c>
      <c r="AF75" s="91">
        <f t="shared" ca="1" si="369"/>
        <v>43</v>
      </c>
      <c r="AG75" s="91">
        <f t="shared" ca="1" si="369"/>
        <v>43</v>
      </c>
      <c r="AH75" s="91">
        <f t="shared" ca="1" si="369"/>
        <v>43</v>
      </c>
      <c r="AI75" s="91">
        <f t="shared" ca="1" si="369"/>
        <v>43</v>
      </c>
      <c r="AJ75" s="91">
        <f t="shared" ca="1" si="369"/>
        <v>43</v>
      </c>
      <c r="AK75" s="91">
        <f t="shared" ca="1" si="369"/>
        <v>43</v>
      </c>
      <c r="AL75" s="91">
        <f t="shared" ca="1" si="369"/>
        <v>43</v>
      </c>
      <c r="AM75" s="91">
        <f t="shared" ca="1" si="369"/>
        <v>43</v>
      </c>
      <c r="AN75" s="91">
        <f t="shared" ca="1" si="369"/>
        <v>43</v>
      </c>
      <c r="AO75" s="91">
        <f t="shared" ca="1" si="369"/>
        <v>43</v>
      </c>
      <c r="AP75" s="91">
        <f t="shared" ca="1" si="369"/>
        <v>43</v>
      </c>
      <c r="AQ75" s="91">
        <f t="shared" ca="1" si="369"/>
        <v>43</v>
      </c>
      <c r="AR75" s="91">
        <f t="shared" ca="1" si="369"/>
        <v>43</v>
      </c>
      <c r="AS75" s="91">
        <f t="shared" ca="1" si="369"/>
        <v>43</v>
      </c>
      <c r="AT75" s="91">
        <f t="shared" ca="1" si="369"/>
        <v>43</v>
      </c>
      <c r="AU75" s="91">
        <f t="shared" ca="1" si="369"/>
        <v>43</v>
      </c>
      <c r="AV75" s="91">
        <f t="shared" ca="1" si="369"/>
        <v>43</v>
      </c>
      <c r="AW75" s="91">
        <f t="shared" ca="1" si="369"/>
        <v>43</v>
      </c>
      <c r="AX75" s="91">
        <f t="shared" ca="1" si="369"/>
        <v>43</v>
      </c>
      <c r="AY75" s="91">
        <f t="shared" ca="1" si="369"/>
        <v>43</v>
      </c>
      <c r="AZ75" s="91">
        <f t="shared" ca="1" si="369"/>
        <v>43</v>
      </c>
      <c r="BA75" s="91">
        <f t="shared" ca="1" si="369"/>
        <v>43</v>
      </c>
      <c r="BB75" s="91">
        <f t="shared" ca="1" si="369"/>
        <v>43</v>
      </c>
      <c r="BC75" s="91">
        <f t="shared" ref="BC75" ca="1" si="370">IF(BC73=0,0,BB75)</f>
        <v>43</v>
      </c>
      <c r="BD75" s="91">
        <f t="shared" ref="BD75" ca="1" si="371">IF(BD73=0,0,BC75)</f>
        <v>43</v>
      </c>
      <c r="BE75" s="91">
        <f t="shared" ref="BE75" ca="1" si="372">IF(BE73=0,0,BD75)</f>
        <v>43</v>
      </c>
      <c r="BF75" s="91">
        <f t="shared" ref="BF75" ca="1" si="373">IF(BF73=0,0,BE75)</f>
        <v>43</v>
      </c>
      <c r="BG75" s="91">
        <f t="shared" ref="BG75" ca="1" si="374">IF(BG73=0,0,BF75)</f>
        <v>43</v>
      </c>
      <c r="BH75" s="91">
        <f t="shared" ref="BH75" ca="1" si="375">IF(BH73=0,0,BG75)</f>
        <v>43</v>
      </c>
      <c r="BI75" s="91">
        <f t="shared" ref="BI75" ca="1" si="376">IF(BI73=0,0,BH75)</f>
        <v>43</v>
      </c>
      <c r="BJ75" s="91">
        <f t="shared" ref="BJ75" ca="1" si="377">IF(BJ73=0,0,BI75)</f>
        <v>43</v>
      </c>
      <c r="BK75" s="91">
        <f t="shared" ref="BK75" ca="1" si="378">IF(BK73=0,0,BJ75)</f>
        <v>43</v>
      </c>
      <c r="BL75" s="91">
        <f t="shared" ref="BL75" ca="1" si="379">IF(BL73=0,0,BK75)</f>
        <v>43</v>
      </c>
      <c r="BM75" s="91">
        <f t="shared" ref="BM75" ca="1" si="380">IF(BM73=0,0,BL75)</f>
        <v>43</v>
      </c>
      <c r="BN75" s="91">
        <f t="shared" ref="BN75" ca="1" si="381">IF(BN73=0,0,BM75)</f>
        <v>43</v>
      </c>
      <c r="BO75" s="91">
        <f t="shared" ref="BO75" ca="1" si="382">IF(BO73=0,0,BN75)</f>
        <v>43</v>
      </c>
      <c r="BP75" s="91">
        <f t="shared" ref="BP75" ca="1" si="383">IF(BP73=0,0,BO75)</f>
        <v>43</v>
      </c>
      <c r="BQ75" s="91">
        <f t="shared" ref="BQ75" ca="1" si="384">IF(BQ73=0,0,BP75)</f>
        <v>43</v>
      </c>
      <c r="BR75" s="91">
        <f t="shared" ref="BR75" ca="1" si="385">IF(BR73=0,0,BQ75)</f>
        <v>43</v>
      </c>
      <c r="BS75" s="91">
        <f t="shared" ref="BS75" ca="1" si="386">IF(BS73=0,0,BR75)</f>
        <v>43</v>
      </c>
      <c r="BT75" s="91">
        <f t="shared" ref="BT75" ca="1" si="387">IF(BT73=0,0,BS75)</f>
        <v>43</v>
      </c>
      <c r="BU75" s="91">
        <f t="shared" ref="BU75" ca="1" si="388">IF(BU73=0,0,BT75)</f>
        <v>43</v>
      </c>
      <c r="BV75" s="91">
        <f t="shared" ref="BV75" ca="1" si="389">IF(BV73=0,0,BU75)</f>
        <v>43</v>
      </c>
      <c r="BW75" s="91">
        <f t="shared" ref="BW75" ca="1" si="390">IF(BW73=0,0,BV75)</f>
        <v>43</v>
      </c>
      <c r="BX75" s="91">
        <f t="shared" ref="BX75" ca="1" si="391">IF(BX73=0,0,BW75)</f>
        <v>43</v>
      </c>
      <c r="BY75" s="91">
        <f t="shared" ref="BY75" ca="1" si="392">IF(BY73=0,0,BX75)</f>
        <v>43</v>
      </c>
      <c r="BZ75" s="91">
        <f t="shared" ref="BZ75" ca="1" si="393">IF(BZ73=0,0,BY75)</f>
        <v>43</v>
      </c>
      <c r="CA75" s="91">
        <f t="shared" ref="CA75" ca="1" si="394">IF(CA73=0,0,BZ75)</f>
        <v>43</v>
      </c>
      <c r="CB75" s="91">
        <f t="shared" ref="CB75" ca="1" si="395">IF(CB73=0,0,CA75)</f>
        <v>43</v>
      </c>
      <c r="CC75" s="91">
        <f t="shared" ref="CC75" ca="1" si="396">IF(CC73=0,0,CB75)</f>
        <v>43</v>
      </c>
      <c r="CD75" s="206"/>
    </row>
    <row r="76" spans="3:82" ht="10.199999999999999" customHeight="1" x14ac:dyDescent="0.45">
      <c r="C76" s="4"/>
      <c r="D76" s="478"/>
      <c r="E76" s="81" t="s">
        <v>168</v>
      </c>
      <c r="F76" s="83">
        <f t="shared" ref="F76:AK76" ca="1" si="397">IF(F5="",0,32)</f>
        <v>32</v>
      </c>
      <c r="G76" s="87">
        <f t="shared" ca="1" si="397"/>
        <v>32</v>
      </c>
      <c r="H76" s="87">
        <f t="shared" ca="1" si="397"/>
        <v>32</v>
      </c>
      <c r="I76" s="87">
        <f t="shared" ca="1" si="397"/>
        <v>32</v>
      </c>
      <c r="J76" s="87">
        <f t="shared" ca="1" si="397"/>
        <v>32</v>
      </c>
      <c r="K76" s="87">
        <f t="shared" ca="1" si="397"/>
        <v>32</v>
      </c>
      <c r="L76" s="87">
        <f t="shared" ca="1" si="397"/>
        <v>32</v>
      </c>
      <c r="M76" s="87">
        <f t="shared" ca="1" si="397"/>
        <v>32</v>
      </c>
      <c r="N76" s="87">
        <f t="shared" ca="1" si="397"/>
        <v>32</v>
      </c>
      <c r="O76" s="87">
        <f t="shared" ca="1" si="397"/>
        <v>32</v>
      </c>
      <c r="P76" s="87">
        <f t="shared" ca="1" si="397"/>
        <v>32</v>
      </c>
      <c r="Q76" s="87">
        <f t="shared" ca="1" si="397"/>
        <v>32</v>
      </c>
      <c r="R76" s="87">
        <f t="shared" ca="1" si="397"/>
        <v>32</v>
      </c>
      <c r="S76" s="87">
        <f t="shared" ca="1" si="397"/>
        <v>32</v>
      </c>
      <c r="T76" s="87">
        <f t="shared" ca="1" si="397"/>
        <v>32</v>
      </c>
      <c r="U76" s="87">
        <f t="shared" ca="1" si="397"/>
        <v>32</v>
      </c>
      <c r="V76" s="87">
        <f t="shared" ca="1" si="397"/>
        <v>32</v>
      </c>
      <c r="W76" s="87">
        <f t="shared" ca="1" si="397"/>
        <v>32</v>
      </c>
      <c r="X76" s="87">
        <f t="shared" ca="1" si="397"/>
        <v>32</v>
      </c>
      <c r="Y76" s="87">
        <f t="shared" ca="1" si="397"/>
        <v>32</v>
      </c>
      <c r="Z76" s="87">
        <f t="shared" ca="1" si="397"/>
        <v>32</v>
      </c>
      <c r="AA76" s="87">
        <f t="shared" ca="1" si="397"/>
        <v>32</v>
      </c>
      <c r="AB76" s="87">
        <f t="shared" ca="1" si="397"/>
        <v>32</v>
      </c>
      <c r="AC76" s="87">
        <f t="shared" ca="1" si="397"/>
        <v>32</v>
      </c>
      <c r="AD76" s="87">
        <f t="shared" ca="1" si="397"/>
        <v>32</v>
      </c>
      <c r="AE76" s="87">
        <f t="shared" ca="1" si="397"/>
        <v>32</v>
      </c>
      <c r="AF76" s="87">
        <f t="shared" ca="1" si="397"/>
        <v>32</v>
      </c>
      <c r="AG76" s="87">
        <f t="shared" ca="1" si="397"/>
        <v>32</v>
      </c>
      <c r="AH76" s="87">
        <f t="shared" ca="1" si="397"/>
        <v>32</v>
      </c>
      <c r="AI76" s="87">
        <f t="shared" ca="1" si="397"/>
        <v>32</v>
      </c>
      <c r="AJ76" s="87">
        <f t="shared" ca="1" si="397"/>
        <v>32</v>
      </c>
      <c r="AK76" s="87">
        <f t="shared" ca="1" si="397"/>
        <v>32</v>
      </c>
      <c r="AL76" s="87">
        <f t="shared" ref="AL76:BB76" ca="1" si="398">IF(AL5="",0,32)</f>
        <v>32</v>
      </c>
      <c r="AM76" s="87">
        <f t="shared" ca="1" si="398"/>
        <v>32</v>
      </c>
      <c r="AN76" s="87">
        <f t="shared" ca="1" si="398"/>
        <v>32</v>
      </c>
      <c r="AO76" s="87">
        <f t="shared" ca="1" si="398"/>
        <v>32</v>
      </c>
      <c r="AP76" s="87">
        <f t="shared" ca="1" si="398"/>
        <v>32</v>
      </c>
      <c r="AQ76" s="87">
        <f t="shared" ca="1" si="398"/>
        <v>32</v>
      </c>
      <c r="AR76" s="87">
        <f t="shared" ca="1" si="398"/>
        <v>32</v>
      </c>
      <c r="AS76" s="87">
        <f t="shared" ca="1" si="398"/>
        <v>32</v>
      </c>
      <c r="AT76" s="87">
        <f t="shared" ca="1" si="398"/>
        <v>32</v>
      </c>
      <c r="AU76" s="87">
        <f t="shared" ca="1" si="398"/>
        <v>32</v>
      </c>
      <c r="AV76" s="87">
        <f t="shared" ca="1" si="398"/>
        <v>32</v>
      </c>
      <c r="AW76" s="87">
        <f t="shared" ca="1" si="398"/>
        <v>32</v>
      </c>
      <c r="AX76" s="87">
        <f t="shared" ca="1" si="398"/>
        <v>32</v>
      </c>
      <c r="AY76" s="87">
        <f t="shared" ca="1" si="398"/>
        <v>32</v>
      </c>
      <c r="AZ76" s="87">
        <f t="shared" ca="1" si="398"/>
        <v>32</v>
      </c>
      <c r="BA76" s="87">
        <f t="shared" ca="1" si="398"/>
        <v>32</v>
      </c>
      <c r="BB76" s="87">
        <f t="shared" ca="1" si="398"/>
        <v>32</v>
      </c>
      <c r="BC76" s="87">
        <f t="shared" ref="BC76:CC76" ca="1" si="399">IF(BC5="",0,32)</f>
        <v>32</v>
      </c>
      <c r="BD76" s="87">
        <f t="shared" ca="1" si="399"/>
        <v>32</v>
      </c>
      <c r="BE76" s="87">
        <f t="shared" ca="1" si="399"/>
        <v>32</v>
      </c>
      <c r="BF76" s="87">
        <f t="shared" ca="1" si="399"/>
        <v>32</v>
      </c>
      <c r="BG76" s="87">
        <f t="shared" ca="1" si="399"/>
        <v>32</v>
      </c>
      <c r="BH76" s="87">
        <f t="shared" ca="1" si="399"/>
        <v>32</v>
      </c>
      <c r="BI76" s="87">
        <f t="shared" ca="1" si="399"/>
        <v>32</v>
      </c>
      <c r="BJ76" s="87">
        <f t="shared" ca="1" si="399"/>
        <v>32</v>
      </c>
      <c r="BK76" s="87">
        <f t="shared" ca="1" si="399"/>
        <v>32</v>
      </c>
      <c r="BL76" s="87">
        <f t="shared" ca="1" si="399"/>
        <v>32</v>
      </c>
      <c r="BM76" s="87">
        <f t="shared" ca="1" si="399"/>
        <v>32</v>
      </c>
      <c r="BN76" s="87">
        <f t="shared" ca="1" si="399"/>
        <v>32</v>
      </c>
      <c r="BO76" s="87">
        <f t="shared" ca="1" si="399"/>
        <v>32</v>
      </c>
      <c r="BP76" s="87">
        <f t="shared" ca="1" si="399"/>
        <v>32</v>
      </c>
      <c r="BQ76" s="87">
        <f t="shared" ca="1" si="399"/>
        <v>32</v>
      </c>
      <c r="BR76" s="87">
        <f t="shared" ca="1" si="399"/>
        <v>32</v>
      </c>
      <c r="BS76" s="87">
        <f t="shared" ca="1" si="399"/>
        <v>32</v>
      </c>
      <c r="BT76" s="87">
        <f t="shared" ca="1" si="399"/>
        <v>32</v>
      </c>
      <c r="BU76" s="87">
        <f t="shared" ca="1" si="399"/>
        <v>32</v>
      </c>
      <c r="BV76" s="87">
        <f t="shared" ca="1" si="399"/>
        <v>32</v>
      </c>
      <c r="BW76" s="87">
        <f t="shared" ca="1" si="399"/>
        <v>32</v>
      </c>
      <c r="BX76" s="87">
        <f t="shared" ca="1" si="399"/>
        <v>32</v>
      </c>
      <c r="BY76" s="87">
        <f t="shared" ca="1" si="399"/>
        <v>32</v>
      </c>
      <c r="BZ76" s="87">
        <f t="shared" ca="1" si="399"/>
        <v>32</v>
      </c>
      <c r="CA76" s="87">
        <f t="shared" ca="1" si="399"/>
        <v>32</v>
      </c>
      <c r="CB76" s="87">
        <f t="shared" ca="1" si="399"/>
        <v>32</v>
      </c>
      <c r="CC76" s="87">
        <f t="shared" ca="1" si="399"/>
        <v>32</v>
      </c>
      <c r="CD76" s="206"/>
    </row>
    <row r="77" spans="3:82" ht="10.199999999999999" customHeight="1" x14ac:dyDescent="0.45">
      <c r="C77" s="4"/>
      <c r="D77" s="478"/>
      <c r="E77" s="81" t="s">
        <v>34</v>
      </c>
      <c r="F77" s="83">
        <f t="shared" ref="F77:AK77" ca="1" si="400">IF(F73=0,0,F18)</f>
        <v>101</v>
      </c>
      <c r="G77" s="87">
        <f t="shared" ca="1" si="400"/>
        <v>101</v>
      </c>
      <c r="H77" s="87">
        <f t="shared" ca="1" si="400"/>
        <v>126</v>
      </c>
      <c r="I77" s="87">
        <f t="shared" ca="1" si="400"/>
        <v>126</v>
      </c>
      <c r="J77" s="87">
        <f t="shared" ca="1" si="400"/>
        <v>63</v>
      </c>
      <c r="K77" s="87">
        <f t="shared" ca="1" si="400"/>
        <v>63</v>
      </c>
      <c r="L77" s="87">
        <f t="shared" ca="1" si="400"/>
        <v>0</v>
      </c>
      <c r="M77" s="87">
        <f t="shared" ca="1" si="400"/>
        <v>0</v>
      </c>
      <c r="N77" s="87">
        <f t="shared" ca="1" si="400"/>
        <v>0</v>
      </c>
      <c r="O77" s="87">
        <f t="shared" ca="1" si="400"/>
        <v>0</v>
      </c>
      <c r="P77" s="87">
        <f t="shared" ca="1" si="400"/>
        <v>0</v>
      </c>
      <c r="Q77" s="87">
        <f t="shared" ca="1" si="400"/>
        <v>0</v>
      </c>
      <c r="R77" s="87">
        <f t="shared" ca="1" si="400"/>
        <v>0</v>
      </c>
      <c r="S77" s="87">
        <f t="shared" ca="1" si="400"/>
        <v>0</v>
      </c>
      <c r="T77" s="87">
        <f t="shared" ca="1" si="400"/>
        <v>0</v>
      </c>
      <c r="U77" s="87">
        <f t="shared" ca="1" si="400"/>
        <v>0</v>
      </c>
      <c r="V77" s="87">
        <f t="shared" ca="1" si="400"/>
        <v>0</v>
      </c>
      <c r="W77" s="87">
        <f t="shared" ca="1" si="400"/>
        <v>0</v>
      </c>
      <c r="X77" s="87">
        <f t="shared" ca="1" si="400"/>
        <v>0</v>
      </c>
      <c r="Y77" s="87">
        <f t="shared" ca="1" si="400"/>
        <v>0</v>
      </c>
      <c r="Z77" s="87">
        <f t="shared" ca="1" si="400"/>
        <v>0</v>
      </c>
      <c r="AA77" s="87">
        <f t="shared" ca="1" si="400"/>
        <v>0</v>
      </c>
      <c r="AB77" s="87">
        <f t="shared" ca="1" si="400"/>
        <v>0</v>
      </c>
      <c r="AC77" s="87">
        <f t="shared" ca="1" si="400"/>
        <v>0</v>
      </c>
      <c r="AD77" s="87">
        <f t="shared" ca="1" si="400"/>
        <v>0</v>
      </c>
      <c r="AE77" s="87">
        <f t="shared" ca="1" si="400"/>
        <v>0</v>
      </c>
      <c r="AF77" s="87">
        <f t="shared" ca="1" si="400"/>
        <v>0</v>
      </c>
      <c r="AG77" s="87">
        <f t="shared" ca="1" si="400"/>
        <v>0</v>
      </c>
      <c r="AH77" s="87">
        <f t="shared" ca="1" si="400"/>
        <v>0</v>
      </c>
      <c r="AI77" s="87">
        <f t="shared" ca="1" si="400"/>
        <v>0</v>
      </c>
      <c r="AJ77" s="87">
        <f t="shared" ca="1" si="400"/>
        <v>0</v>
      </c>
      <c r="AK77" s="87">
        <f t="shared" ca="1" si="400"/>
        <v>0</v>
      </c>
      <c r="AL77" s="87">
        <f t="shared" ref="AL77:BB77" ca="1" si="401">IF(AL73=0,0,AL18)</f>
        <v>0</v>
      </c>
      <c r="AM77" s="87">
        <f t="shared" ca="1" si="401"/>
        <v>0</v>
      </c>
      <c r="AN77" s="87">
        <f t="shared" ca="1" si="401"/>
        <v>0</v>
      </c>
      <c r="AO77" s="87">
        <f t="shared" ca="1" si="401"/>
        <v>0</v>
      </c>
      <c r="AP77" s="87">
        <f t="shared" ca="1" si="401"/>
        <v>0</v>
      </c>
      <c r="AQ77" s="87">
        <f t="shared" ca="1" si="401"/>
        <v>0</v>
      </c>
      <c r="AR77" s="87">
        <f t="shared" ca="1" si="401"/>
        <v>0</v>
      </c>
      <c r="AS77" s="87">
        <f t="shared" ca="1" si="401"/>
        <v>0</v>
      </c>
      <c r="AT77" s="87">
        <f t="shared" ca="1" si="401"/>
        <v>0</v>
      </c>
      <c r="AU77" s="87">
        <f t="shared" ca="1" si="401"/>
        <v>0</v>
      </c>
      <c r="AV77" s="87">
        <f t="shared" ca="1" si="401"/>
        <v>0</v>
      </c>
      <c r="AW77" s="87">
        <f t="shared" ca="1" si="401"/>
        <v>0</v>
      </c>
      <c r="AX77" s="87">
        <f t="shared" ca="1" si="401"/>
        <v>0</v>
      </c>
      <c r="AY77" s="87">
        <f t="shared" ca="1" si="401"/>
        <v>0</v>
      </c>
      <c r="AZ77" s="87">
        <f t="shared" ca="1" si="401"/>
        <v>0</v>
      </c>
      <c r="BA77" s="87">
        <f t="shared" ca="1" si="401"/>
        <v>0</v>
      </c>
      <c r="BB77" s="87">
        <f t="shared" ca="1" si="401"/>
        <v>0</v>
      </c>
      <c r="BC77" s="87">
        <f t="shared" ref="BC77:CC77" ca="1" si="402">IF(BC73=0,0,BC18)</f>
        <v>0</v>
      </c>
      <c r="BD77" s="87">
        <f t="shared" ca="1" si="402"/>
        <v>0</v>
      </c>
      <c r="BE77" s="87">
        <f t="shared" ca="1" si="402"/>
        <v>0</v>
      </c>
      <c r="BF77" s="87">
        <f t="shared" ca="1" si="402"/>
        <v>0</v>
      </c>
      <c r="BG77" s="87">
        <f t="shared" ca="1" si="402"/>
        <v>0</v>
      </c>
      <c r="BH77" s="87">
        <f t="shared" ca="1" si="402"/>
        <v>0</v>
      </c>
      <c r="BI77" s="87">
        <f t="shared" ca="1" si="402"/>
        <v>0</v>
      </c>
      <c r="BJ77" s="87">
        <f t="shared" ca="1" si="402"/>
        <v>0</v>
      </c>
      <c r="BK77" s="87">
        <f t="shared" ca="1" si="402"/>
        <v>0</v>
      </c>
      <c r="BL77" s="87">
        <f t="shared" ca="1" si="402"/>
        <v>0</v>
      </c>
      <c r="BM77" s="87">
        <f t="shared" ca="1" si="402"/>
        <v>0</v>
      </c>
      <c r="BN77" s="87">
        <f t="shared" ca="1" si="402"/>
        <v>0</v>
      </c>
      <c r="BO77" s="87">
        <f t="shared" ca="1" si="402"/>
        <v>0</v>
      </c>
      <c r="BP77" s="87">
        <f t="shared" ca="1" si="402"/>
        <v>0</v>
      </c>
      <c r="BQ77" s="87">
        <f t="shared" ca="1" si="402"/>
        <v>0</v>
      </c>
      <c r="BR77" s="87">
        <f t="shared" ca="1" si="402"/>
        <v>0</v>
      </c>
      <c r="BS77" s="87">
        <f t="shared" ca="1" si="402"/>
        <v>0</v>
      </c>
      <c r="BT77" s="87">
        <f t="shared" ca="1" si="402"/>
        <v>0</v>
      </c>
      <c r="BU77" s="87">
        <f t="shared" ca="1" si="402"/>
        <v>0</v>
      </c>
      <c r="BV77" s="87">
        <f t="shared" ca="1" si="402"/>
        <v>0</v>
      </c>
      <c r="BW77" s="87">
        <f t="shared" ca="1" si="402"/>
        <v>0</v>
      </c>
      <c r="BX77" s="87">
        <f t="shared" ca="1" si="402"/>
        <v>0</v>
      </c>
      <c r="BY77" s="87">
        <f t="shared" ca="1" si="402"/>
        <v>0</v>
      </c>
      <c r="BZ77" s="87">
        <f t="shared" ca="1" si="402"/>
        <v>0</v>
      </c>
      <c r="CA77" s="87">
        <f t="shared" ca="1" si="402"/>
        <v>0</v>
      </c>
      <c r="CB77" s="87">
        <f t="shared" ca="1" si="402"/>
        <v>0</v>
      </c>
      <c r="CC77" s="87">
        <f t="shared" ca="1" si="402"/>
        <v>0</v>
      </c>
      <c r="CD77" s="206"/>
    </row>
    <row r="78" spans="3:82" ht="10.199999999999999" customHeight="1" x14ac:dyDescent="0.45">
      <c r="C78" s="4"/>
      <c r="D78" s="478"/>
      <c r="E78" s="81" t="s">
        <v>198</v>
      </c>
      <c r="F78" s="86">
        <f ca="1">F61</f>
        <v>2</v>
      </c>
      <c r="G78" s="89">
        <f t="shared" ref="G78:BB78" ca="1" si="403">G61</f>
        <v>2</v>
      </c>
      <c r="H78" s="89">
        <f t="shared" ca="1" si="403"/>
        <v>2</v>
      </c>
      <c r="I78" s="89">
        <f t="shared" ca="1" si="403"/>
        <v>2</v>
      </c>
      <c r="J78" s="89">
        <f t="shared" ca="1" si="403"/>
        <v>2</v>
      </c>
      <c r="K78" s="89">
        <f t="shared" ca="1" si="403"/>
        <v>2</v>
      </c>
      <c r="L78" s="89">
        <f t="shared" ca="1" si="403"/>
        <v>2</v>
      </c>
      <c r="M78" s="89">
        <f t="shared" ca="1" si="403"/>
        <v>2</v>
      </c>
      <c r="N78" s="89">
        <f t="shared" ca="1" si="403"/>
        <v>2</v>
      </c>
      <c r="O78" s="89">
        <f t="shared" ca="1" si="403"/>
        <v>2</v>
      </c>
      <c r="P78" s="89">
        <f t="shared" ca="1" si="403"/>
        <v>2</v>
      </c>
      <c r="Q78" s="89">
        <f t="shared" ca="1" si="403"/>
        <v>0.5</v>
      </c>
      <c r="R78" s="89">
        <f t="shared" ca="1" si="403"/>
        <v>0.5</v>
      </c>
      <c r="S78" s="89">
        <f t="shared" ca="1" si="403"/>
        <v>0.5</v>
      </c>
      <c r="T78" s="89">
        <f t="shared" ca="1" si="403"/>
        <v>0.5</v>
      </c>
      <c r="U78" s="89">
        <f t="shared" ca="1" si="403"/>
        <v>0.5</v>
      </c>
      <c r="V78" s="89">
        <f t="shared" ca="1" si="403"/>
        <v>0.5</v>
      </c>
      <c r="W78" s="89">
        <f t="shared" ca="1" si="403"/>
        <v>0.5</v>
      </c>
      <c r="X78" s="89">
        <f t="shared" ca="1" si="403"/>
        <v>0.5</v>
      </c>
      <c r="Y78" s="89">
        <f t="shared" ca="1" si="403"/>
        <v>0.5</v>
      </c>
      <c r="Z78" s="89">
        <f t="shared" ca="1" si="403"/>
        <v>0.5</v>
      </c>
      <c r="AA78" s="89">
        <f t="shared" ca="1" si="403"/>
        <v>0.5</v>
      </c>
      <c r="AB78" s="89">
        <f t="shared" ca="1" si="403"/>
        <v>0.5</v>
      </c>
      <c r="AC78" s="89">
        <f t="shared" ca="1" si="403"/>
        <v>0.5</v>
      </c>
      <c r="AD78" s="89">
        <f t="shared" ca="1" si="403"/>
        <v>0.5</v>
      </c>
      <c r="AE78" s="89">
        <f t="shared" ca="1" si="403"/>
        <v>0.5</v>
      </c>
      <c r="AF78" s="89">
        <f t="shared" ca="1" si="403"/>
        <v>0.5</v>
      </c>
      <c r="AG78" s="89">
        <f t="shared" ca="1" si="403"/>
        <v>0.5</v>
      </c>
      <c r="AH78" s="89">
        <f t="shared" ca="1" si="403"/>
        <v>0.5</v>
      </c>
      <c r="AI78" s="89">
        <f t="shared" ca="1" si="403"/>
        <v>0.5</v>
      </c>
      <c r="AJ78" s="89">
        <f t="shared" ca="1" si="403"/>
        <v>0.5</v>
      </c>
      <c r="AK78" s="89">
        <f t="shared" ca="1" si="403"/>
        <v>0.5</v>
      </c>
      <c r="AL78" s="89">
        <f t="shared" ca="1" si="403"/>
        <v>0.5</v>
      </c>
      <c r="AM78" s="89">
        <f t="shared" ca="1" si="403"/>
        <v>0.5</v>
      </c>
      <c r="AN78" s="89">
        <f t="shared" ca="1" si="403"/>
        <v>0.5</v>
      </c>
      <c r="AO78" s="89">
        <f t="shared" ca="1" si="403"/>
        <v>0.5</v>
      </c>
      <c r="AP78" s="89">
        <f t="shared" ca="1" si="403"/>
        <v>0.5</v>
      </c>
      <c r="AQ78" s="89">
        <f t="shared" ca="1" si="403"/>
        <v>0.5</v>
      </c>
      <c r="AR78" s="89">
        <f t="shared" ca="1" si="403"/>
        <v>0.5</v>
      </c>
      <c r="AS78" s="89">
        <f t="shared" ca="1" si="403"/>
        <v>0.5</v>
      </c>
      <c r="AT78" s="89">
        <f t="shared" ca="1" si="403"/>
        <v>0.5</v>
      </c>
      <c r="AU78" s="89">
        <f t="shared" ca="1" si="403"/>
        <v>0.5</v>
      </c>
      <c r="AV78" s="89">
        <f t="shared" ca="1" si="403"/>
        <v>0.5</v>
      </c>
      <c r="AW78" s="89">
        <f t="shared" ca="1" si="403"/>
        <v>0.5</v>
      </c>
      <c r="AX78" s="89">
        <f t="shared" ca="1" si="403"/>
        <v>0.5</v>
      </c>
      <c r="AY78" s="89">
        <f t="shared" ca="1" si="403"/>
        <v>0.5</v>
      </c>
      <c r="AZ78" s="89">
        <f t="shared" ca="1" si="403"/>
        <v>0.5</v>
      </c>
      <c r="BA78" s="89">
        <f t="shared" ca="1" si="403"/>
        <v>0.5</v>
      </c>
      <c r="BB78" s="89">
        <f t="shared" ca="1" si="403"/>
        <v>0.5</v>
      </c>
      <c r="BC78" s="89">
        <f t="shared" ref="BC78:CC78" ca="1" si="404">BC61</f>
        <v>0.5</v>
      </c>
      <c r="BD78" s="89">
        <f t="shared" ca="1" si="404"/>
        <v>0.5</v>
      </c>
      <c r="BE78" s="89">
        <f t="shared" ca="1" si="404"/>
        <v>0.5</v>
      </c>
      <c r="BF78" s="89">
        <f t="shared" ca="1" si="404"/>
        <v>0.5</v>
      </c>
      <c r="BG78" s="89">
        <f t="shared" ca="1" si="404"/>
        <v>0.5</v>
      </c>
      <c r="BH78" s="89">
        <f t="shared" ca="1" si="404"/>
        <v>0.5</v>
      </c>
      <c r="BI78" s="89">
        <f t="shared" ca="1" si="404"/>
        <v>0.5</v>
      </c>
      <c r="BJ78" s="89">
        <f t="shared" ca="1" si="404"/>
        <v>0.5</v>
      </c>
      <c r="BK78" s="89">
        <f t="shared" ca="1" si="404"/>
        <v>0.5</v>
      </c>
      <c r="BL78" s="89">
        <f t="shared" ca="1" si="404"/>
        <v>0.5</v>
      </c>
      <c r="BM78" s="89">
        <f t="shared" ca="1" si="404"/>
        <v>0.5</v>
      </c>
      <c r="BN78" s="89">
        <f t="shared" ca="1" si="404"/>
        <v>0.5</v>
      </c>
      <c r="BO78" s="89">
        <f t="shared" ca="1" si="404"/>
        <v>0.5</v>
      </c>
      <c r="BP78" s="89">
        <f t="shared" ca="1" si="404"/>
        <v>0.5</v>
      </c>
      <c r="BQ78" s="89">
        <f t="shared" ca="1" si="404"/>
        <v>0.5</v>
      </c>
      <c r="BR78" s="89">
        <f t="shared" ca="1" si="404"/>
        <v>0.5</v>
      </c>
      <c r="BS78" s="89">
        <f t="shared" ca="1" si="404"/>
        <v>0.5</v>
      </c>
      <c r="BT78" s="89">
        <f t="shared" ca="1" si="404"/>
        <v>0.5</v>
      </c>
      <c r="BU78" s="89">
        <f t="shared" ca="1" si="404"/>
        <v>0.5</v>
      </c>
      <c r="BV78" s="89">
        <f t="shared" ca="1" si="404"/>
        <v>0.5</v>
      </c>
      <c r="BW78" s="89">
        <f t="shared" ca="1" si="404"/>
        <v>0.5</v>
      </c>
      <c r="BX78" s="89">
        <f t="shared" ca="1" si="404"/>
        <v>0.5</v>
      </c>
      <c r="BY78" s="89">
        <f t="shared" ca="1" si="404"/>
        <v>0.5</v>
      </c>
      <c r="BZ78" s="89">
        <f t="shared" ca="1" si="404"/>
        <v>0.5</v>
      </c>
      <c r="CA78" s="89">
        <f t="shared" ca="1" si="404"/>
        <v>0.5</v>
      </c>
      <c r="CB78" s="89">
        <f t="shared" ca="1" si="404"/>
        <v>0.5</v>
      </c>
      <c r="CC78" s="89">
        <f t="shared" ca="1" si="404"/>
        <v>0.5</v>
      </c>
      <c r="CD78" s="206"/>
    </row>
    <row r="79" spans="3:82" ht="10.199999999999999" customHeight="1" x14ac:dyDescent="0.45">
      <c r="C79" s="4"/>
      <c r="D79" s="478"/>
      <c r="E79" s="81" t="s">
        <v>169</v>
      </c>
      <c r="F79" s="85">
        <f ca="1">F62</f>
        <v>36.169199999999996</v>
      </c>
      <c r="G79" s="88">
        <f t="shared" ref="G79:AL79" ca="1" si="405">G62</f>
        <v>36.169199999999996</v>
      </c>
      <c r="H79" s="88">
        <f t="shared" ca="1" si="405"/>
        <v>36.169199999999996</v>
      </c>
      <c r="I79" s="88">
        <f t="shared" ca="1" si="405"/>
        <v>36.169199999999996</v>
      </c>
      <c r="J79" s="88">
        <f t="shared" ca="1" si="405"/>
        <v>36.169199999999996</v>
      </c>
      <c r="K79" s="88">
        <f t="shared" ca="1" si="405"/>
        <v>36.169199999999996</v>
      </c>
      <c r="L79" s="88">
        <f t="shared" ca="1" si="405"/>
        <v>36.169199999999996</v>
      </c>
      <c r="M79" s="88">
        <f t="shared" ca="1" si="405"/>
        <v>36.169199999999996</v>
      </c>
      <c r="N79" s="88">
        <f t="shared" ca="1" si="405"/>
        <v>18.4392</v>
      </c>
      <c r="O79" s="88">
        <f t="shared" ca="1" si="405"/>
        <v>18.4392</v>
      </c>
      <c r="P79" s="88">
        <f t="shared" ca="1" si="405"/>
        <v>18.4392</v>
      </c>
      <c r="Q79" s="88">
        <f t="shared" ca="1" si="405"/>
        <v>18.4392</v>
      </c>
      <c r="R79" s="88">
        <f t="shared" ca="1" si="405"/>
        <v>18.4392</v>
      </c>
      <c r="S79" s="88">
        <f t="shared" ca="1" si="405"/>
        <v>3.4799999999999995</v>
      </c>
      <c r="T79" s="88">
        <f t="shared" ca="1" si="405"/>
        <v>3.4799999999999995</v>
      </c>
      <c r="U79" s="88">
        <f t="shared" ca="1" si="405"/>
        <v>3.4799999999999995</v>
      </c>
      <c r="V79" s="88">
        <f t="shared" ca="1" si="405"/>
        <v>3.4799999999999995</v>
      </c>
      <c r="W79" s="88">
        <f t="shared" ca="1" si="405"/>
        <v>3.4799999999999995</v>
      </c>
      <c r="X79" s="88">
        <f t="shared" ca="1" si="405"/>
        <v>3.4799999999999995</v>
      </c>
      <c r="Y79" s="88">
        <f t="shared" ca="1" si="405"/>
        <v>3.4799999999999995</v>
      </c>
      <c r="Z79" s="88">
        <f t="shared" ca="1" si="405"/>
        <v>3.4799999999999995</v>
      </c>
      <c r="AA79" s="88">
        <f t="shared" ca="1" si="405"/>
        <v>3.4799999999999995</v>
      </c>
      <c r="AB79" s="88">
        <f t="shared" ca="1" si="405"/>
        <v>3.4799999999999995</v>
      </c>
      <c r="AC79" s="88">
        <f t="shared" ca="1" si="405"/>
        <v>3.4799999999999995</v>
      </c>
      <c r="AD79" s="88">
        <f t="shared" ca="1" si="405"/>
        <v>3.4799999999999995</v>
      </c>
      <c r="AE79" s="88">
        <f t="shared" ca="1" si="405"/>
        <v>3.4799999999999995</v>
      </c>
      <c r="AF79" s="88">
        <f t="shared" ca="1" si="405"/>
        <v>3.4799999999999995</v>
      </c>
      <c r="AG79" s="88">
        <f t="shared" ca="1" si="405"/>
        <v>3.4799999999999995</v>
      </c>
      <c r="AH79" s="88">
        <f t="shared" ca="1" si="405"/>
        <v>3.4799999999999995</v>
      </c>
      <c r="AI79" s="88">
        <f t="shared" ca="1" si="405"/>
        <v>3.4799999999999995</v>
      </c>
      <c r="AJ79" s="88">
        <f t="shared" ca="1" si="405"/>
        <v>3.4799999999999995</v>
      </c>
      <c r="AK79" s="88">
        <f t="shared" ca="1" si="405"/>
        <v>0</v>
      </c>
      <c r="AL79" s="88">
        <f t="shared" ca="1" si="405"/>
        <v>0</v>
      </c>
      <c r="AM79" s="88">
        <f t="shared" ref="AM79:BB79" ca="1" si="406">AM62</f>
        <v>0</v>
      </c>
      <c r="AN79" s="88">
        <f t="shared" ca="1" si="406"/>
        <v>0</v>
      </c>
      <c r="AO79" s="88">
        <f t="shared" ca="1" si="406"/>
        <v>0</v>
      </c>
      <c r="AP79" s="88">
        <f t="shared" ca="1" si="406"/>
        <v>0</v>
      </c>
      <c r="AQ79" s="88">
        <f t="shared" ca="1" si="406"/>
        <v>0</v>
      </c>
      <c r="AR79" s="88">
        <f t="shared" ca="1" si="406"/>
        <v>0</v>
      </c>
      <c r="AS79" s="88">
        <f t="shared" ca="1" si="406"/>
        <v>0</v>
      </c>
      <c r="AT79" s="88">
        <f t="shared" ca="1" si="406"/>
        <v>0</v>
      </c>
      <c r="AU79" s="88">
        <f t="shared" ca="1" si="406"/>
        <v>0</v>
      </c>
      <c r="AV79" s="88">
        <f t="shared" ca="1" si="406"/>
        <v>0</v>
      </c>
      <c r="AW79" s="88">
        <f t="shared" ca="1" si="406"/>
        <v>0</v>
      </c>
      <c r="AX79" s="88">
        <f t="shared" ca="1" si="406"/>
        <v>0</v>
      </c>
      <c r="AY79" s="88">
        <f t="shared" ca="1" si="406"/>
        <v>0</v>
      </c>
      <c r="AZ79" s="88">
        <f t="shared" ca="1" si="406"/>
        <v>0</v>
      </c>
      <c r="BA79" s="88">
        <f t="shared" ca="1" si="406"/>
        <v>0</v>
      </c>
      <c r="BB79" s="88">
        <f t="shared" ca="1" si="406"/>
        <v>0</v>
      </c>
      <c r="BC79" s="88">
        <f t="shared" ref="BC79:CC79" ca="1" si="407">BC62</f>
        <v>0</v>
      </c>
      <c r="BD79" s="88">
        <f t="shared" ca="1" si="407"/>
        <v>0</v>
      </c>
      <c r="BE79" s="88">
        <f t="shared" ca="1" si="407"/>
        <v>0</v>
      </c>
      <c r="BF79" s="88">
        <f t="shared" ca="1" si="407"/>
        <v>0</v>
      </c>
      <c r="BG79" s="88">
        <f t="shared" ca="1" si="407"/>
        <v>0</v>
      </c>
      <c r="BH79" s="88">
        <f t="shared" ca="1" si="407"/>
        <v>0</v>
      </c>
      <c r="BI79" s="88">
        <f t="shared" ca="1" si="407"/>
        <v>0</v>
      </c>
      <c r="BJ79" s="88">
        <f t="shared" ca="1" si="407"/>
        <v>0</v>
      </c>
      <c r="BK79" s="88">
        <f t="shared" ca="1" si="407"/>
        <v>0</v>
      </c>
      <c r="BL79" s="88">
        <f t="shared" ca="1" si="407"/>
        <v>0</v>
      </c>
      <c r="BM79" s="88">
        <f t="shared" ca="1" si="407"/>
        <v>0</v>
      </c>
      <c r="BN79" s="88">
        <f t="shared" ca="1" si="407"/>
        <v>0</v>
      </c>
      <c r="BO79" s="88">
        <f t="shared" ca="1" si="407"/>
        <v>0</v>
      </c>
      <c r="BP79" s="88">
        <f t="shared" ca="1" si="407"/>
        <v>0</v>
      </c>
      <c r="BQ79" s="88">
        <f t="shared" ca="1" si="407"/>
        <v>0</v>
      </c>
      <c r="BR79" s="88">
        <f t="shared" ca="1" si="407"/>
        <v>0</v>
      </c>
      <c r="BS79" s="88">
        <f t="shared" ca="1" si="407"/>
        <v>0</v>
      </c>
      <c r="BT79" s="88">
        <f t="shared" ca="1" si="407"/>
        <v>0</v>
      </c>
      <c r="BU79" s="88">
        <f t="shared" ca="1" si="407"/>
        <v>0</v>
      </c>
      <c r="BV79" s="88">
        <f t="shared" ca="1" si="407"/>
        <v>0</v>
      </c>
      <c r="BW79" s="88">
        <f t="shared" ca="1" si="407"/>
        <v>0</v>
      </c>
      <c r="BX79" s="88">
        <f t="shared" ca="1" si="407"/>
        <v>0</v>
      </c>
      <c r="BY79" s="88">
        <f t="shared" ca="1" si="407"/>
        <v>0</v>
      </c>
      <c r="BZ79" s="88">
        <f t="shared" ca="1" si="407"/>
        <v>0</v>
      </c>
      <c r="CA79" s="88">
        <f t="shared" ca="1" si="407"/>
        <v>0</v>
      </c>
      <c r="CB79" s="88">
        <f t="shared" ca="1" si="407"/>
        <v>0</v>
      </c>
      <c r="CC79" s="88">
        <f t="shared" ca="1" si="407"/>
        <v>0</v>
      </c>
      <c r="CD79" s="206"/>
    </row>
    <row r="80" spans="3:82" ht="10.199999999999999" customHeight="1" x14ac:dyDescent="0.45">
      <c r="C80" s="4"/>
      <c r="D80" s="478"/>
      <c r="E80" s="81" t="s">
        <v>170</v>
      </c>
      <c r="F80" s="86">
        <f>F63</f>
        <v>2.8080000000000003</v>
      </c>
      <c r="G80" s="89">
        <f t="shared" ref="G80:AL80" ca="1" si="408">G63</f>
        <v>2.8080000000000003</v>
      </c>
      <c r="H80" s="89">
        <f t="shared" ca="1" si="408"/>
        <v>2.8080000000000003</v>
      </c>
      <c r="I80" s="89">
        <f t="shared" ca="1" si="408"/>
        <v>2.8080000000000003</v>
      </c>
      <c r="J80" s="89">
        <f t="shared" ca="1" si="408"/>
        <v>2.8080000000000003</v>
      </c>
      <c r="K80" s="89">
        <f t="shared" ca="1" si="408"/>
        <v>2.8080000000000003</v>
      </c>
      <c r="L80" s="89">
        <f t="shared" ca="1" si="408"/>
        <v>2.8080000000000003</v>
      </c>
      <c r="M80" s="89">
        <f t="shared" ca="1" si="408"/>
        <v>2.8080000000000003</v>
      </c>
      <c r="N80" s="89">
        <f t="shared" ca="1" si="408"/>
        <v>1.8</v>
      </c>
      <c r="O80" s="89">
        <f t="shared" ca="1" si="408"/>
        <v>1.8</v>
      </c>
      <c r="P80" s="89">
        <f t="shared" ca="1" si="408"/>
        <v>1.8</v>
      </c>
      <c r="Q80" s="89">
        <f t="shared" ca="1" si="408"/>
        <v>1.8</v>
      </c>
      <c r="R80" s="89">
        <f t="shared" ca="1" si="408"/>
        <v>1.8</v>
      </c>
      <c r="S80" s="89">
        <f t="shared" ca="1" si="408"/>
        <v>0</v>
      </c>
      <c r="T80" s="89">
        <f t="shared" ca="1" si="408"/>
        <v>0</v>
      </c>
      <c r="U80" s="89">
        <f t="shared" ca="1" si="408"/>
        <v>0</v>
      </c>
      <c r="V80" s="89">
        <f t="shared" ca="1" si="408"/>
        <v>0</v>
      </c>
      <c r="W80" s="89">
        <f t="shared" ca="1" si="408"/>
        <v>0</v>
      </c>
      <c r="X80" s="89">
        <f t="shared" ca="1" si="408"/>
        <v>0</v>
      </c>
      <c r="Y80" s="89">
        <f t="shared" ca="1" si="408"/>
        <v>0</v>
      </c>
      <c r="Z80" s="89">
        <f t="shared" ca="1" si="408"/>
        <v>0</v>
      </c>
      <c r="AA80" s="89">
        <f t="shared" ca="1" si="408"/>
        <v>0</v>
      </c>
      <c r="AB80" s="89">
        <f t="shared" ca="1" si="408"/>
        <v>0</v>
      </c>
      <c r="AC80" s="89">
        <f t="shared" ca="1" si="408"/>
        <v>0</v>
      </c>
      <c r="AD80" s="89">
        <f t="shared" ca="1" si="408"/>
        <v>0</v>
      </c>
      <c r="AE80" s="89">
        <f t="shared" ca="1" si="408"/>
        <v>0</v>
      </c>
      <c r="AF80" s="89">
        <f t="shared" ca="1" si="408"/>
        <v>0</v>
      </c>
      <c r="AG80" s="89">
        <f t="shared" ca="1" si="408"/>
        <v>0</v>
      </c>
      <c r="AH80" s="89">
        <f t="shared" ca="1" si="408"/>
        <v>0</v>
      </c>
      <c r="AI80" s="89">
        <f t="shared" ca="1" si="408"/>
        <v>0</v>
      </c>
      <c r="AJ80" s="89">
        <f t="shared" ca="1" si="408"/>
        <v>0</v>
      </c>
      <c r="AK80" s="89">
        <f t="shared" ca="1" si="408"/>
        <v>0</v>
      </c>
      <c r="AL80" s="89">
        <f t="shared" ca="1" si="408"/>
        <v>0</v>
      </c>
      <c r="AM80" s="89">
        <f t="shared" ref="AM80:BB80" ca="1" si="409">AM63</f>
        <v>0</v>
      </c>
      <c r="AN80" s="89">
        <f t="shared" ca="1" si="409"/>
        <v>0</v>
      </c>
      <c r="AO80" s="89">
        <f t="shared" ca="1" si="409"/>
        <v>0</v>
      </c>
      <c r="AP80" s="89">
        <f t="shared" ca="1" si="409"/>
        <v>0</v>
      </c>
      <c r="AQ80" s="89">
        <f t="shared" ca="1" si="409"/>
        <v>0</v>
      </c>
      <c r="AR80" s="89">
        <f t="shared" ca="1" si="409"/>
        <v>0</v>
      </c>
      <c r="AS80" s="89">
        <f t="shared" ca="1" si="409"/>
        <v>0</v>
      </c>
      <c r="AT80" s="89">
        <f t="shared" ca="1" si="409"/>
        <v>0</v>
      </c>
      <c r="AU80" s="89">
        <f t="shared" ca="1" si="409"/>
        <v>0</v>
      </c>
      <c r="AV80" s="89">
        <f t="shared" ca="1" si="409"/>
        <v>0</v>
      </c>
      <c r="AW80" s="89">
        <f t="shared" ca="1" si="409"/>
        <v>0</v>
      </c>
      <c r="AX80" s="89">
        <f t="shared" ca="1" si="409"/>
        <v>0</v>
      </c>
      <c r="AY80" s="89">
        <f t="shared" ca="1" si="409"/>
        <v>0</v>
      </c>
      <c r="AZ80" s="89">
        <f t="shared" ca="1" si="409"/>
        <v>0</v>
      </c>
      <c r="BA80" s="89">
        <f t="shared" ca="1" si="409"/>
        <v>0</v>
      </c>
      <c r="BB80" s="89">
        <f t="shared" ca="1" si="409"/>
        <v>0</v>
      </c>
      <c r="BC80" s="89">
        <f t="shared" ref="BC80:CC80" ca="1" si="410">BC63</f>
        <v>0</v>
      </c>
      <c r="BD80" s="89">
        <f t="shared" ca="1" si="410"/>
        <v>0</v>
      </c>
      <c r="BE80" s="89">
        <f t="shared" ca="1" si="410"/>
        <v>0</v>
      </c>
      <c r="BF80" s="89">
        <f t="shared" ca="1" si="410"/>
        <v>0</v>
      </c>
      <c r="BG80" s="89">
        <f t="shared" ca="1" si="410"/>
        <v>0</v>
      </c>
      <c r="BH80" s="89">
        <f t="shared" ca="1" si="410"/>
        <v>0</v>
      </c>
      <c r="BI80" s="89">
        <f t="shared" ca="1" si="410"/>
        <v>0</v>
      </c>
      <c r="BJ80" s="89">
        <f t="shared" ca="1" si="410"/>
        <v>0</v>
      </c>
      <c r="BK80" s="89">
        <f t="shared" ca="1" si="410"/>
        <v>0</v>
      </c>
      <c r="BL80" s="89">
        <f t="shared" ca="1" si="410"/>
        <v>0</v>
      </c>
      <c r="BM80" s="89">
        <f t="shared" ca="1" si="410"/>
        <v>0</v>
      </c>
      <c r="BN80" s="89">
        <f t="shared" ca="1" si="410"/>
        <v>0</v>
      </c>
      <c r="BO80" s="89">
        <f t="shared" ca="1" si="410"/>
        <v>0</v>
      </c>
      <c r="BP80" s="89">
        <f t="shared" ca="1" si="410"/>
        <v>0</v>
      </c>
      <c r="BQ80" s="89">
        <f t="shared" ca="1" si="410"/>
        <v>0</v>
      </c>
      <c r="BR80" s="89">
        <f t="shared" ca="1" si="410"/>
        <v>0</v>
      </c>
      <c r="BS80" s="89">
        <f t="shared" ca="1" si="410"/>
        <v>0</v>
      </c>
      <c r="BT80" s="89">
        <f t="shared" ca="1" si="410"/>
        <v>0</v>
      </c>
      <c r="BU80" s="89">
        <f t="shared" ca="1" si="410"/>
        <v>0</v>
      </c>
      <c r="BV80" s="89">
        <f t="shared" ca="1" si="410"/>
        <v>0</v>
      </c>
      <c r="BW80" s="89">
        <f t="shared" ca="1" si="410"/>
        <v>0</v>
      </c>
      <c r="BX80" s="89">
        <f t="shared" ca="1" si="410"/>
        <v>0</v>
      </c>
      <c r="BY80" s="89">
        <f t="shared" ca="1" si="410"/>
        <v>0</v>
      </c>
      <c r="BZ80" s="89">
        <f t="shared" ca="1" si="410"/>
        <v>0</v>
      </c>
      <c r="CA80" s="89">
        <f t="shared" ca="1" si="410"/>
        <v>0</v>
      </c>
      <c r="CB80" s="89">
        <f t="shared" ca="1" si="410"/>
        <v>0</v>
      </c>
      <c r="CC80" s="89">
        <f t="shared" ca="1" si="410"/>
        <v>0</v>
      </c>
      <c r="CD80" s="206"/>
    </row>
    <row r="81" spans="3:82" ht="10.199999999999999" customHeight="1" x14ac:dyDescent="0.45">
      <c r="C81" s="4"/>
      <c r="D81" s="478"/>
      <c r="E81" s="81" t="s">
        <v>171</v>
      </c>
      <c r="F81" s="86">
        <f>F64</f>
        <v>55.997999999999998</v>
      </c>
      <c r="G81" s="89">
        <f t="shared" ref="G81:AL81" ca="1" si="411">G64</f>
        <v>55.997999999999998</v>
      </c>
      <c r="H81" s="89">
        <f t="shared" ca="1" si="411"/>
        <v>55.997999999999998</v>
      </c>
      <c r="I81" s="89">
        <f t="shared" ca="1" si="411"/>
        <v>55.997999999999998</v>
      </c>
      <c r="J81" s="89">
        <f t="shared" ca="1" si="411"/>
        <v>55.997999999999998</v>
      </c>
      <c r="K81" s="89">
        <f t="shared" ca="1" si="411"/>
        <v>55.997999999999998</v>
      </c>
      <c r="L81" s="89">
        <f t="shared" ca="1" si="411"/>
        <v>55.997999999999998</v>
      </c>
      <c r="M81" s="89">
        <f t="shared" ca="1" si="411"/>
        <v>55.997999999999998</v>
      </c>
      <c r="N81" s="89">
        <f t="shared" ca="1" si="411"/>
        <v>28.548000000000002</v>
      </c>
      <c r="O81" s="89">
        <f t="shared" ca="1" si="411"/>
        <v>28.548000000000002</v>
      </c>
      <c r="P81" s="89">
        <f t="shared" ca="1" si="411"/>
        <v>28.548000000000002</v>
      </c>
      <c r="Q81" s="89">
        <f t="shared" ca="1" si="411"/>
        <v>28.548000000000002</v>
      </c>
      <c r="R81" s="89">
        <f t="shared" ca="1" si="411"/>
        <v>28.548000000000002</v>
      </c>
      <c r="S81" s="89">
        <f t="shared" ca="1" si="411"/>
        <v>0</v>
      </c>
      <c r="T81" s="89">
        <f t="shared" ca="1" si="411"/>
        <v>0</v>
      </c>
      <c r="U81" s="89">
        <f t="shared" ca="1" si="411"/>
        <v>0</v>
      </c>
      <c r="V81" s="89">
        <f t="shared" ca="1" si="411"/>
        <v>0</v>
      </c>
      <c r="W81" s="89">
        <f t="shared" ca="1" si="411"/>
        <v>0</v>
      </c>
      <c r="X81" s="89">
        <f t="shared" ca="1" si="411"/>
        <v>0</v>
      </c>
      <c r="Y81" s="89">
        <f t="shared" ca="1" si="411"/>
        <v>0</v>
      </c>
      <c r="Z81" s="89">
        <f t="shared" ca="1" si="411"/>
        <v>0</v>
      </c>
      <c r="AA81" s="89">
        <f t="shared" ca="1" si="411"/>
        <v>0</v>
      </c>
      <c r="AB81" s="89">
        <f t="shared" ca="1" si="411"/>
        <v>0</v>
      </c>
      <c r="AC81" s="89">
        <f t="shared" ca="1" si="411"/>
        <v>0</v>
      </c>
      <c r="AD81" s="89">
        <f t="shared" ca="1" si="411"/>
        <v>0</v>
      </c>
      <c r="AE81" s="89">
        <f t="shared" ca="1" si="411"/>
        <v>0</v>
      </c>
      <c r="AF81" s="89">
        <f t="shared" ca="1" si="411"/>
        <v>0</v>
      </c>
      <c r="AG81" s="89">
        <f t="shared" ca="1" si="411"/>
        <v>0</v>
      </c>
      <c r="AH81" s="89">
        <f t="shared" ca="1" si="411"/>
        <v>0</v>
      </c>
      <c r="AI81" s="89">
        <f t="shared" ca="1" si="411"/>
        <v>0</v>
      </c>
      <c r="AJ81" s="89">
        <f t="shared" ca="1" si="411"/>
        <v>0</v>
      </c>
      <c r="AK81" s="89">
        <f t="shared" ca="1" si="411"/>
        <v>0</v>
      </c>
      <c r="AL81" s="89">
        <f t="shared" ca="1" si="411"/>
        <v>0</v>
      </c>
      <c r="AM81" s="89">
        <f t="shared" ref="AM81:BB81" ca="1" si="412">AM64</f>
        <v>0</v>
      </c>
      <c r="AN81" s="89">
        <f t="shared" ca="1" si="412"/>
        <v>0</v>
      </c>
      <c r="AO81" s="89">
        <f t="shared" ca="1" si="412"/>
        <v>0</v>
      </c>
      <c r="AP81" s="89">
        <f t="shared" ca="1" si="412"/>
        <v>0</v>
      </c>
      <c r="AQ81" s="89">
        <f t="shared" ca="1" si="412"/>
        <v>0</v>
      </c>
      <c r="AR81" s="89">
        <f t="shared" ca="1" si="412"/>
        <v>0</v>
      </c>
      <c r="AS81" s="89">
        <f t="shared" ca="1" si="412"/>
        <v>0</v>
      </c>
      <c r="AT81" s="89">
        <f t="shared" ca="1" si="412"/>
        <v>0</v>
      </c>
      <c r="AU81" s="89">
        <f t="shared" ca="1" si="412"/>
        <v>0</v>
      </c>
      <c r="AV81" s="89">
        <f t="shared" ca="1" si="412"/>
        <v>0</v>
      </c>
      <c r="AW81" s="89">
        <f t="shared" ca="1" si="412"/>
        <v>0</v>
      </c>
      <c r="AX81" s="89">
        <f t="shared" ca="1" si="412"/>
        <v>0</v>
      </c>
      <c r="AY81" s="89">
        <f t="shared" ca="1" si="412"/>
        <v>0</v>
      </c>
      <c r="AZ81" s="89">
        <f t="shared" ca="1" si="412"/>
        <v>0</v>
      </c>
      <c r="BA81" s="89">
        <f t="shared" ca="1" si="412"/>
        <v>0</v>
      </c>
      <c r="BB81" s="89">
        <f t="shared" ca="1" si="412"/>
        <v>0</v>
      </c>
      <c r="BC81" s="89">
        <f t="shared" ref="BC81:CC81" ca="1" si="413">BC64</f>
        <v>0</v>
      </c>
      <c r="BD81" s="89">
        <f t="shared" ca="1" si="413"/>
        <v>0</v>
      </c>
      <c r="BE81" s="89">
        <f t="shared" ca="1" si="413"/>
        <v>0</v>
      </c>
      <c r="BF81" s="89">
        <f t="shared" ca="1" si="413"/>
        <v>0</v>
      </c>
      <c r="BG81" s="89">
        <f t="shared" ca="1" si="413"/>
        <v>0</v>
      </c>
      <c r="BH81" s="89">
        <f t="shared" ca="1" si="413"/>
        <v>0</v>
      </c>
      <c r="BI81" s="89">
        <f t="shared" ca="1" si="413"/>
        <v>0</v>
      </c>
      <c r="BJ81" s="89">
        <f t="shared" ca="1" si="413"/>
        <v>0</v>
      </c>
      <c r="BK81" s="89">
        <f t="shared" ca="1" si="413"/>
        <v>0</v>
      </c>
      <c r="BL81" s="89">
        <f t="shared" ca="1" si="413"/>
        <v>0</v>
      </c>
      <c r="BM81" s="89">
        <f t="shared" ca="1" si="413"/>
        <v>0</v>
      </c>
      <c r="BN81" s="89">
        <f t="shared" ca="1" si="413"/>
        <v>0</v>
      </c>
      <c r="BO81" s="89">
        <f t="shared" ca="1" si="413"/>
        <v>0</v>
      </c>
      <c r="BP81" s="89">
        <f t="shared" ca="1" si="413"/>
        <v>0</v>
      </c>
      <c r="BQ81" s="89">
        <f t="shared" ca="1" si="413"/>
        <v>0</v>
      </c>
      <c r="BR81" s="89">
        <f t="shared" ca="1" si="413"/>
        <v>0</v>
      </c>
      <c r="BS81" s="89">
        <f t="shared" ca="1" si="413"/>
        <v>0</v>
      </c>
      <c r="BT81" s="89">
        <f t="shared" ca="1" si="413"/>
        <v>0</v>
      </c>
      <c r="BU81" s="89">
        <f t="shared" ca="1" si="413"/>
        <v>0</v>
      </c>
      <c r="BV81" s="89">
        <f t="shared" ca="1" si="413"/>
        <v>0</v>
      </c>
      <c r="BW81" s="89">
        <f t="shared" ca="1" si="413"/>
        <v>0</v>
      </c>
      <c r="BX81" s="89">
        <f t="shared" ca="1" si="413"/>
        <v>0</v>
      </c>
      <c r="BY81" s="89">
        <f t="shared" ca="1" si="413"/>
        <v>0</v>
      </c>
      <c r="BZ81" s="89">
        <f t="shared" ca="1" si="413"/>
        <v>0</v>
      </c>
      <c r="CA81" s="89">
        <f t="shared" ca="1" si="413"/>
        <v>0</v>
      </c>
      <c r="CB81" s="89">
        <f t="shared" ca="1" si="413"/>
        <v>0</v>
      </c>
      <c r="CC81" s="89">
        <f t="shared" ca="1" si="413"/>
        <v>0</v>
      </c>
      <c r="CD81" s="206"/>
    </row>
    <row r="82" spans="3:82" ht="10.199999999999999" customHeight="1" x14ac:dyDescent="0.45">
      <c r="C82" s="4"/>
      <c r="D82" s="478"/>
      <c r="E82" s="103" t="s">
        <v>63</v>
      </c>
      <c r="F82" s="84">
        <f>F65</f>
        <v>0</v>
      </c>
      <c r="G82" s="120">
        <f t="shared" ref="G82:AL82" si="414">G65</f>
        <v>0</v>
      </c>
      <c r="H82" s="120">
        <f t="shared" si="414"/>
        <v>0</v>
      </c>
      <c r="I82" s="120">
        <f t="shared" si="414"/>
        <v>0</v>
      </c>
      <c r="J82" s="120">
        <f t="shared" si="414"/>
        <v>0</v>
      </c>
      <c r="K82" s="120">
        <f t="shared" si="414"/>
        <v>0</v>
      </c>
      <c r="L82" s="120">
        <f t="shared" si="414"/>
        <v>0</v>
      </c>
      <c r="M82" s="120">
        <f t="shared" si="414"/>
        <v>0</v>
      </c>
      <c r="N82" s="120">
        <f t="shared" si="414"/>
        <v>0</v>
      </c>
      <c r="O82" s="120">
        <f t="shared" si="414"/>
        <v>0</v>
      </c>
      <c r="P82" s="120">
        <f t="shared" si="414"/>
        <v>0</v>
      </c>
      <c r="Q82" s="120">
        <f t="shared" si="414"/>
        <v>0</v>
      </c>
      <c r="R82" s="120">
        <f t="shared" si="414"/>
        <v>0</v>
      </c>
      <c r="S82" s="120">
        <f t="shared" si="414"/>
        <v>0</v>
      </c>
      <c r="T82" s="120">
        <f t="shared" si="414"/>
        <v>0</v>
      </c>
      <c r="U82" s="120">
        <f t="shared" si="414"/>
        <v>0</v>
      </c>
      <c r="V82" s="120">
        <f t="shared" si="414"/>
        <v>0</v>
      </c>
      <c r="W82" s="120">
        <f t="shared" si="414"/>
        <v>0</v>
      </c>
      <c r="X82" s="120">
        <f t="shared" si="414"/>
        <v>0</v>
      </c>
      <c r="Y82" s="120">
        <f t="shared" si="414"/>
        <v>0</v>
      </c>
      <c r="Z82" s="120">
        <f t="shared" si="414"/>
        <v>0</v>
      </c>
      <c r="AA82" s="120">
        <f t="shared" si="414"/>
        <v>0</v>
      </c>
      <c r="AB82" s="120">
        <f t="shared" si="414"/>
        <v>0</v>
      </c>
      <c r="AC82" s="120">
        <f t="shared" si="414"/>
        <v>0</v>
      </c>
      <c r="AD82" s="120">
        <f t="shared" si="414"/>
        <v>0</v>
      </c>
      <c r="AE82" s="120">
        <f t="shared" si="414"/>
        <v>0</v>
      </c>
      <c r="AF82" s="120">
        <f t="shared" si="414"/>
        <v>0</v>
      </c>
      <c r="AG82" s="120">
        <f t="shared" si="414"/>
        <v>0</v>
      </c>
      <c r="AH82" s="120">
        <f t="shared" si="414"/>
        <v>0</v>
      </c>
      <c r="AI82" s="120">
        <f t="shared" si="414"/>
        <v>0</v>
      </c>
      <c r="AJ82" s="120">
        <f t="shared" si="414"/>
        <v>0</v>
      </c>
      <c r="AK82" s="120">
        <f t="shared" si="414"/>
        <v>0</v>
      </c>
      <c r="AL82" s="120">
        <f t="shared" si="414"/>
        <v>0</v>
      </c>
      <c r="AM82" s="120">
        <f t="shared" ref="AM82:BB82" si="415">AM65</f>
        <v>0</v>
      </c>
      <c r="AN82" s="120">
        <f t="shared" si="415"/>
        <v>0</v>
      </c>
      <c r="AO82" s="120">
        <f t="shared" si="415"/>
        <v>0</v>
      </c>
      <c r="AP82" s="120">
        <f t="shared" si="415"/>
        <v>0</v>
      </c>
      <c r="AQ82" s="120">
        <f t="shared" si="415"/>
        <v>0</v>
      </c>
      <c r="AR82" s="120">
        <f t="shared" si="415"/>
        <v>0</v>
      </c>
      <c r="AS82" s="120">
        <f t="shared" si="415"/>
        <v>0</v>
      </c>
      <c r="AT82" s="120">
        <f t="shared" si="415"/>
        <v>0</v>
      </c>
      <c r="AU82" s="120">
        <f t="shared" si="415"/>
        <v>0</v>
      </c>
      <c r="AV82" s="120">
        <f t="shared" si="415"/>
        <v>0</v>
      </c>
      <c r="AW82" s="120">
        <f t="shared" si="415"/>
        <v>0</v>
      </c>
      <c r="AX82" s="120">
        <f t="shared" si="415"/>
        <v>0</v>
      </c>
      <c r="AY82" s="120">
        <f t="shared" si="415"/>
        <v>0</v>
      </c>
      <c r="AZ82" s="120">
        <f t="shared" si="415"/>
        <v>0</v>
      </c>
      <c r="BA82" s="120">
        <f t="shared" si="415"/>
        <v>0</v>
      </c>
      <c r="BB82" s="120">
        <f t="shared" si="415"/>
        <v>0</v>
      </c>
      <c r="BC82" s="120">
        <f t="shared" ref="BC82:CC82" si="416">BC65</f>
        <v>0</v>
      </c>
      <c r="BD82" s="120">
        <f t="shared" si="416"/>
        <v>0</v>
      </c>
      <c r="BE82" s="120">
        <f t="shared" si="416"/>
        <v>0</v>
      </c>
      <c r="BF82" s="120">
        <f t="shared" si="416"/>
        <v>0</v>
      </c>
      <c r="BG82" s="120">
        <f t="shared" si="416"/>
        <v>0</v>
      </c>
      <c r="BH82" s="120">
        <f t="shared" si="416"/>
        <v>0</v>
      </c>
      <c r="BI82" s="120">
        <f t="shared" si="416"/>
        <v>0</v>
      </c>
      <c r="BJ82" s="120">
        <f t="shared" si="416"/>
        <v>0</v>
      </c>
      <c r="BK82" s="120">
        <f t="shared" si="416"/>
        <v>0</v>
      </c>
      <c r="BL82" s="120">
        <f t="shared" si="416"/>
        <v>0</v>
      </c>
      <c r="BM82" s="120">
        <f t="shared" si="416"/>
        <v>0</v>
      </c>
      <c r="BN82" s="120">
        <f t="shared" si="416"/>
        <v>0</v>
      </c>
      <c r="BO82" s="120">
        <f t="shared" si="416"/>
        <v>0</v>
      </c>
      <c r="BP82" s="120">
        <f t="shared" si="416"/>
        <v>0</v>
      </c>
      <c r="BQ82" s="120">
        <f t="shared" si="416"/>
        <v>0</v>
      </c>
      <c r="BR82" s="120">
        <f t="shared" si="416"/>
        <v>0</v>
      </c>
      <c r="BS82" s="120">
        <f t="shared" si="416"/>
        <v>0</v>
      </c>
      <c r="BT82" s="120">
        <f t="shared" si="416"/>
        <v>0</v>
      </c>
      <c r="BU82" s="120">
        <f t="shared" si="416"/>
        <v>0</v>
      </c>
      <c r="BV82" s="120">
        <f t="shared" si="416"/>
        <v>0</v>
      </c>
      <c r="BW82" s="120">
        <f t="shared" si="416"/>
        <v>0</v>
      </c>
      <c r="BX82" s="120">
        <f t="shared" si="416"/>
        <v>0</v>
      </c>
      <c r="BY82" s="120">
        <f t="shared" si="416"/>
        <v>0</v>
      </c>
      <c r="BZ82" s="120">
        <f t="shared" si="416"/>
        <v>0</v>
      </c>
      <c r="CA82" s="120">
        <f t="shared" si="416"/>
        <v>0</v>
      </c>
      <c r="CB82" s="120">
        <f t="shared" si="416"/>
        <v>0</v>
      </c>
      <c r="CC82" s="120">
        <f t="shared" si="416"/>
        <v>0</v>
      </c>
      <c r="CD82" s="206"/>
    </row>
    <row r="83" spans="3:82" ht="10.199999999999999" customHeight="1" x14ac:dyDescent="0.45">
      <c r="C83" s="4"/>
      <c r="D83" s="479"/>
      <c r="E83" s="108" t="s">
        <v>37</v>
      </c>
      <c r="F83" s="97">
        <f t="shared" ref="F83:AK83" ca="1" si="417">IF(F52=0,0,F73-SUM(F75:F82))</f>
        <v>163.02480000000003</v>
      </c>
      <c r="G83" s="122">
        <f t="shared" ca="1" si="417"/>
        <v>163.02480000000003</v>
      </c>
      <c r="H83" s="122">
        <f t="shared" ca="1" si="417"/>
        <v>138.02480000000003</v>
      </c>
      <c r="I83" s="122">
        <f t="shared" ca="1" si="417"/>
        <v>138.02480000000003</v>
      </c>
      <c r="J83" s="122">
        <f t="shared" ca="1" si="417"/>
        <v>201.02480000000003</v>
      </c>
      <c r="K83" s="122">
        <f t="shared" ca="1" si="417"/>
        <v>201.02480000000003</v>
      </c>
      <c r="L83" s="122">
        <f t="shared" ca="1" si="417"/>
        <v>264.02480000000003</v>
      </c>
      <c r="M83" s="122">
        <f t="shared" ca="1" si="417"/>
        <v>264.02480000000003</v>
      </c>
      <c r="N83" s="122">
        <f t="shared" ca="1" si="417"/>
        <v>76.212800000000001</v>
      </c>
      <c r="O83" s="122">
        <f t="shared" ca="1" si="417"/>
        <v>76.212800000000001</v>
      </c>
      <c r="P83" s="122">
        <f t="shared" ca="1" si="417"/>
        <v>76.212800000000001</v>
      </c>
      <c r="Q83" s="122">
        <f t="shared" ca="1" si="417"/>
        <v>77.712800000000001</v>
      </c>
      <c r="R83" s="122">
        <f t="shared" ca="1" si="417"/>
        <v>77.712800000000001</v>
      </c>
      <c r="S83" s="122">
        <f t="shared" ca="1" si="417"/>
        <v>0</v>
      </c>
      <c r="T83" s="122">
        <f t="shared" ca="1" si="417"/>
        <v>0</v>
      </c>
      <c r="U83" s="122">
        <f t="shared" ca="1" si="417"/>
        <v>0</v>
      </c>
      <c r="V83" s="122">
        <f t="shared" ca="1" si="417"/>
        <v>0</v>
      </c>
      <c r="W83" s="122">
        <f t="shared" ca="1" si="417"/>
        <v>0</v>
      </c>
      <c r="X83" s="122">
        <f t="shared" ca="1" si="417"/>
        <v>0</v>
      </c>
      <c r="Y83" s="122">
        <f t="shared" ca="1" si="417"/>
        <v>0</v>
      </c>
      <c r="Z83" s="122">
        <f t="shared" ca="1" si="417"/>
        <v>0</v>
      </c>
      <c r="AA83" s="122">
        <f t="shared" ca="1" si="417"/>
        <v>0</v>
      </c>
      <c r="AB83" s="122">
        <f t="shared" ca="1" si="417"/>
        <v>0</v>
      </c>
      <c r="AC83" s="122">
        <f t="shared" ca="1" si="417"/>
        <v>0</v>
      </c>
      <c r="AD83" s="122">
        <f t="shared" ca="1" si="417"/>
        <v>0</v>
      </c>
      <c r="AE83" s="122">
        <f t="shared" ca="1" si="417"/>
        <v>0</v>
      </c>
      <c r="AF83" s="122">
        <f t="shared" ca="1" si="417"/>
        <v>0</v>
      </c>
      <c r="AG83" s="122">
        <f t="shared" ca="1" si="417"/>
        <v>0</v>
      </c>
      <c r="AH83" s="122">
        <f t="shared" ca="1" si="417"/>
        <v>0</v>
      </c>
      <c r="AI83" s="122">
        <f t="shared" ca="1" si="417"/>
        <v>0</v>
      </c>
      <c r="AJ83" s="122">
        <f t="shared" ca="1" si="417"/>
        <v>0</v>
      </c>
      <c r="AK83" s="122">
        <f t="shared" ca="1" si="417"/>
        <v>0</v>
      </c>
      <c r="AL83" s="122">
        <f t="shared" ref="AL83:BB83" ca="1" si="418">IF(AL52=0,0,AL73-SUM(AL75:AL82))</f>
        <v>0</v>
      </c>
      <c r="AM83" s="122">
        <f t="shared" ca="1" si="418"/>
        <v>0</v>
      </c>
      <c r="AN83" s="122">
        <f t="shared" ca="1" si="418"/>
        <v>0</v>
      </c>
      <c r="AO83" s="122">
        <f t="shared" ca="1" si="418"/>
        <v>0</v>
      </c>
      <c r="AP83" s="122">
        <f t="shared" ca="1" si="418"/>
        <v>0</v>
      </c>
      <c r="AQ83" s="122">
        <f t="shared" ca="1" si="418"/>
        <v>0</v>
      </c>
      <c r="AR83" s="122">
        <f t="shared" ca="1" si="418"/>
        <v>0</v>
      </c>
      <c r="AS83" s="122">
        <f t="shared" ca="1" si="418"/>
        <v>0</v>
      </c>
      <c r="AT83" s="122">
        <f t="shared" ca="1" si="418"/>
        <v>0</v>
      </c>
      <c r="AU83" s="122">
        <f t="shared" ca="1" si="418"/>
        <v>0</v>
      </c>
      <c r="AV83" s="122">
        <f t="shared" ca="1" si="418"/>
        <v>0</v>
      </c>
      <c r="AW83" s="122">
        <f t="shared" ca="1" si="418"/>
        <v>0</v>
      </c>
      <c r="AX83" s="122">
        <f t="shared" ca="1" si="418"/>
        <v>0</v>
      </c>
      <c r="AY83" s="122">
        <f t="shared" ca="1" si="418"/>
        <v>0</v>
      </c>
      <c r="AZ83" s="122">
        <f t="shared" ca="1" si="418"/>
        <v>0</v>
      </c>
      <c r="BA83" s="122">
        <f t="shared" ca="1" si="418"/>
        <v>0</v>
      </c>
      <c r="BB83" s="122">
        <f t="shared" ca="1" si="418"/>
        <v>0</v>
      </c>
      <c r="BC83" s="122">
        <f t="shared" ref="BC83:CC83" ca="1" si="419">IF(BC52=0,0,BC73-SUM(BC75:BC82))</f>
        <v>0</v>
      </c>
      <c r="BD83" s="122">
        <f t="shared" ca="1" si="419"/>
        <v>0</v>
      </c>
      <c r="BE83" s="122">
        <f t="shared" ca="1" si="419"/>
        <v>0</v>
      </c>
      <c r="BF83" s="122">
        <f t="shared" ca="1" si="419"/>
        <v>0</v>
      </c>
      <c r="BG83" s="122">
        <f t="shared" ca="1" si="419"/>
        <v>0</v>
      </c>
      <c r="BH83" s="122">
        <f t="shared" ca="1" si="419"/>
        <v>0</v>
      </c>
      <c r="BI83" s="122">
        <f t="shared" ca="1" si="419"/>
        <v>0</v>
      </c>
      <c r="BJ83" s="122">
        <f t="shared" ca="1" si="419"/>
        <v>0</v>
      </c>
      <c r="BK83" s="122">
        <f t="shared" ca="1" si="419"/>
        <v>0</v>
      </c>
      <c r="BL83" s="122">
        <f t="shared" ca="1" si="419"/>
        <v>0</v>
      </c>
      <c r="BM83" s="122">
        <f t="shared" ca="1" si="419"/>
        <v>0</v>
      </c>
      <c r="BN83" s="122">
        <f t="shared" ca="1" si="419"/>
        <v>0</v>
      </c>
      <c r="BO83" s="122">
        <f t="shared" ca="1" si="419"/>
        <v>0</v>
      </c>
      <c r="BP83" s="122">
        <f t="shared" ca="1" si="419"/>
        <v>0</v>
      </c>
      <c r="BQ83" s="122">
        <f t="shared" ca="1" si="419"/>
        <v>0</v>
      </c>
      <c r="BR83" s="122">
        <f t="shared" ca="1" si="419"/>
        <v>0</v>
      </c>
      <c r="BS83" s="122">
        <f t="shared" ca="1" si="419"/>
        <v>0</v>
      </c>
      <c r="BT83" s="122">
        <f t="shared" ca="1" si="419"/>
        <v>0</v>
      </c>
      <c r="BU83" s="122">
        <f t="shared" ca="1" si="419"/>
        <v>0</v>
      </c>
      <c r="BV83" s="122">
        <f t="shared" ca="1" si="419"/>
        <v>0</v>
      </c>
      <c r="BW83" s="122">
        <f t="shared" ca="1" si="419"/>
        <v>0</v>
      </c>
      <c r="BX83" s="122">
        <f t="shared" ca="1" si="419"/>
        <v>0</v>
      </c>
      <c r="BY83" s="122">
        <f t="shared" ca="1" si="419"/>
        <v>0</v>
      </c>
      <c r="BZ83" s="122">
        <f t="shared" ca="1" si="419"/>
        <v>0</v>
      </c>
      <c r="CA83" s="122">
        <f t="shared" ca="1" si="419"/>
        <v>0</v>
      </c>
      <c r="CB83" s="122">
        <f t="shared" ca="1" si="419"/>
        <v>0</v>
      </c>
      <c r="CC83" s="122">
        <f t="shared" ca="1" si="419"/>
        <v>0</v>
      </c>
      <c r="CD83" s="206"/>
    </row>
    <row r="84" spans="3:82" ht="5.4" customHeight="1" x14ac:dyDescent="0.45">
      <c r="C84" s="4"/>
      <c r="D84" s="71"/>
      <c r="E84" s="70"/>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row>
    <row r="85" spans="3:82" ht="10.199999999999999" customHeight="1" x14ac:dyDescent="0.45">
      <c r="C85" s="4"/>
      <c r="D85" s="484" t="s">
        <v>47</v>
      </c>
      <c r="E85" s="80" t="s">
        <v>182</v>
      </c>
      <c r="F85" s="76">
        <v>10</v>
      </c>
      <c r="G85" s="90">
        <f>F85</f>
        <v>10</v>
      </c>
      <c r="H85" s="90">
        <f t="shared" ref="H85:BB85" si="420">G85</f>
        <v>10</v>
      </c>
      <c r="I85" s="90">
        <f t="shared" si="420"/>
        <v>10</v>
      </c>
      <c r="J85" s="90">
        <f t="shared" si="420"/>
        <v>10</v>
      </c>
      <c r="K85" s="90">
        <f t="shared" si="420"/>
        <v>10</v>
      </c>
      <c r="L85" s="90">
        <f t="shared" si="420"/>
        <v>10</v>
      </c>
      <c r="M85" s="90">
        <f t="shared" si="420"/>
        <v>10</v>
      </c>
      <c r="N85" s="90">
        <f t="shared" si="420"/>
        <v>10</v>
      </c>
      <c r="O85" s="90">
        <f t="shared" si="420"/>
        <v>10</v>
      </c>
      <c r="P85" s="90">
        <f t="shared" si="420"/>
        <v>10</v>
      </c>
      <c r="Q85" s="90">
        <f t="shared" si="420"/>
        <v>10</v>
      </c>
      <c r="R85" s="90">
        <f t="shared" si="420"/>
        <v>10</v>
      </c>
      <c r="S85" s="90">
        <f t="shared" si="420"/>
        <v>10</v>
      </c>
      <c r="T85" s="90">
        <f t="shared" si="420"/>
        <v>10</v>
      </c>
      <c r="U85" s="90">
        <f t="shared" si="420"/>
        <v>10</v>
      </c>
      <c r="V85" s="90">
        <f t="shared" si="420"/>
        <v>10</v>
      </c>
      <c r="W85" s="90">
        <f t="shared" si="420"/>
        <v>10</v>
      </c>
      <c r="X85" s="90">
        <f t="shared" si="420"/>
        <v>10</v>
      </c>
      <c r="Y85" s="90">
        <f t="shared" si="420"/>
        <v>10</v>
      </c>
      <c r="Z85" s="90">
        <f t="shared" si="420"/>
        <v>10</v>
      </c>
      <c r="AA85" s="90">
        <f t="shared" si="420"/>
        <v>10</v>
      </c>
      <c r="AB85" s="90">
        <f t="shared" si="420"/>
        <v>10</v>
      </c>
      <c r="AC85" s="90">
        <f t="shared" si="420"/>
        <v>10</v>
      </c>
      <c r="AD85" s="90">
        <f t="shared" si="420"/>
        <v>10</v>
      </c>
      <c r="AE85" s="90">
        <f t="shared" si="420"/>
        <v>10</v>
      </c>
      <c r="AF85" s="90">
        <f t="shared" si="420"/>
        <v>10</v>
      </c>
      <c r="AG85" s="90">
        <f t="shared" si="420"/>
        <v>10</v>
      </c>
      <c r="AH85" s="90">
        <f t="shared" si="420"/>
        <v>10</v>
      </c>
      <c r="AI85" s="90">
        <f t="shared" si="420"/>
        <v>10</v>
      </c>
      <c r="AJ85" s="90">
        <f t="shared" si="420"/>
        <v>10</v>
      </c>
      <c r="AK85" s="90">
        <f t="shared" si="420"/>
        <v>10</v>
      </c>
      <c r="AL85" s="90">
        <f t="shared" si="420"/>
        <v>10</v>
      </c>
      <c r="AM85" s="90">
        <f t="shared" si="420"/>
        <v>10</v>
      </c>
      <c r="AN85" s="90">
        <f t="shared" si="420"/>
        <v>10</v>
      </c>
      <c r="AO85" s="90">
        <f t="shared" si="420"/>
        <v>10</v>
      </c>
      <c r="AP85" s="90">
        <f t="shared" si="420"/>
        <v>10</v>
      </c>
      <c r="AQ85" s="90">
        <f t="shared" si="420"/>
        <v>10</v>
      </c>
      <c r="AR85" s="90">
        <f t="shared" si="420"/>
        <v>10</v>
      </c>
      <c r="AS85" s="90">
        <f t="shared" si="420"/>
        <v>10</v>
      </c>
      <c r="AT85" s="90">
        <f t="shared" si="420"/>
        <v>10</v>
      </c>
      <c r="AU85" s="90">
        <f t="shared" si="420"/>
        <v>10</v>
      </c>
      <c r="AV85" s="90">
        <f t="shared" si="420"/>
        <v>10</v>
      </c>
      <c r="AW85" s="90">
        <f t="shared" si="420"/>
        <v>10</v>
      </c>
      <c r="AX85" s="90">
        <f t="shared" si="420"/>
        <v>10</v>
      </c>
      <c r="AY85" s="90">
        <f t="shared" si="420"/>
        <v>10</v>
      </c>
      <c r="AZ85" s="90">
        <f t="shared" si="420"/>
        <v>10</v>
      </c>
      <c r="BA85" s="90">
        <f t="shared" si="420"/>
        <v>10</v>
      </c>
      <c r="BB85" s="90">
        <f t="shared" si="420"/>
        <v>10</v>
      </c>
      <c r="BC85" s="90">
        <f t="shared" ref="BC85" si="421">BB85</f>
        <v>10</v>
      </c>
      <c r="BD85" s="90">
        <f t="shared" ref="BD85" si="422">BC85</f>
        <v>10</v>
      </c>
      <c r="BE85" s="90">
        <f t="shared" ref="BE85" si="423">BD85</f>
        <v>10</v>
      </c>
      <c r="BF85" s="90">
        <f t="shared" ref="BF85" si="424">BE85</f>
        <v>10</v>
      </c>
      <c r="BG85" s="90">
        <f t="shared" ref="BG85" si="425">BF85</f>
        <v>10</v>
      </c>
      <c r="BH85" s="90">
        <f t="shared" ref="BH85" si="426">BG85</f>
        <v>10</v>
      </c>
      <c r="BI85" s="90">
        <f t="shared" ref="BI85" si="427">BH85</f>
        <v>10</v>
      </c>
      <c r="BJ85" s="90">
        <f t="shared" ref="BJ85" si="428">BI85</f>
        <v>10</v>
      </c>
      <c r="BK85" s="90">
        <f t="shared" ref="BK85" si="429">BJ85</f>
        <v>10</v>
      </c>
      <c r="BL85" s="90">
        <f t="shared" ref="BL85" si="430">BK85</f>
        <v>10</v>
      </c>
      <c r="BM85" s="90">
        <f t="shared" ref="BM85" si="431">BL85</f>
        <v>10</v>
      </c>
      <c r="BN85" s="90">
        <f t="shared" ref="BN85" si="432">BM85</f>
        <v>10</v>
      </c>
      <c r="BO85" s="90">
        <f t="shared" ref="BO85" si="433">BN85</f>
        <v>10</v>
      </c>
      <c r="BP85" s="90">
        <f t="shared" ref="BP85" si="434">BO85</f>
        <v>10</v>
      </c>
      <c r="BQ85" s="90">
        <f t="shared" ref="BQ85" si="435">BP85</f>
        <v>10</v>
      </c>
      <c r="BR85" s="90">
        <f t="shared" ref="BR85" si="436">BQ85</f>
        <v>10</v>
      </c>
      <c r="BS85" s="90">
        <f t="shared" ref="BS85" si="437">BR85</f>
        <v>10</v>
      </c>
      <c r="BT85" s="90">
        <f t="shared" ref="BT85" si="438">BS85</f>
        <v>10</v>
      </c>
      <c r="BU85" s="90">
        <f t="shared" ref="BU85" si="439">BT85</f>
        <v>10</v>
      </c>
      <c r="BV85" s="90">
        <f t="shared" ref="BV85" si="440">BU85</f>
        <v>10</v>
      </c>
      <c r="BW85" s="90">
        <f t="shared" ref="BW85" si="441">BV85</f>
        <v>10</v>
      </c>
      <c r="BX85" s="90">
        <f t="shared" ref="BX85" si="442">BW85</f>
        <v>10</v>
      </c>
      <c r="BY85" s="90">
        <f t="shared" ref="BY85" si="443">BX85</f>
        <v>10</v>
      </c>
      <c r="BZ85" s="90">
        <f t="shared" ref="BZ85" si="444">BY85</f>
        <v>10</v>
      </c>
      <c r="CA85" s="90">
        <f t="shared" ref="CA85" si="445">BZ85</f>
        <v>10</v>
      </c>
      <c r="CB85" s="90">
        <f t="shared" ref="CB85" si="446">CA85</f>
        <v>10</v>
      </c>
      <c r="CC85" s="90">
        <f t="shared" ref="CC85" si="447">CB85</f>
        <v>10</v>
      </c>
      <c r="CD85" s="206"/>
    </row>
    <row r="86" spans="3:82" ht="10.199999999999999" customHeight="1" x14ac:dyDescent="0.45">
      <c r="C86" s="4"/>
      <c r="D86" s="485"/>
      <c r="E86" s="103" t="s">
        <v>183</v>
      </c>
      <c r="F86" s="84">
        <f t="shared" ref="F86:AK86" ca="1" si="448">IF(F56&lt;=45,0,0.5)</f>
        <v>0.5</v>
      </c>
      <c r="G86" s="120">
        <f t="shared" ca="1" si="448"/>
        <v>0.5</v>
      </c>
      <c r="H86" s="120">
        <f t="shared" ca="1" si="448"/>
        <v>0.5</v>
      </c>
      <c r="I86" s="120">
        <f t="shared" ca="1" si="448"/>
        <v>0.5</v>
      </c>
      <c r="J86" s="120">
        <f t="shared" ca="1" si="448"/>
        <v>0.5</v>
      </c>
      <c r="K86" s="120">
        <f t="shared" ca="1" si="448"/>
        <v>0.5</v>
      </c>
      <c r="L86" s="120">
        <f t="shared" ca="1" si="448"/>
        <v>0.5</v>
      </c>
      <c r="M86" s="120">
        <f t="shared" ca="1" si="448"/>
        <v>0.5</v>
      </c>
      <c r="N86" s="120">
        <f t="shared" ca="1" si="448"/>
        <v>0.5</v>
      </c>
      <c r="O86" s="120">
        <f t="shared" ca="1" si="448"/>
        <v>0.5</v>
      </c>
      <c r="P86" s="120">
        <f t="shared" ca="1" si="448"/>
        <v>0.5</v>
      </c>
      <c r="Q86" s="120">
        <f t="shared" ca="1" si="448"/>
        <v>0.5</v>
      </c>
      <c r="R86" s="120">
        <f t="shared" ca="1" si="448"/>
        <v>0.5</v>
      </c>
      <c r="S86" s="120">
        <f t="shared" ca="1" si="448"/>
        <v>0</v>
      </c>
      <c r="T86" s="120">
        <f t="shared" ca="1" si="448"/>
        <v>0</v>
      </c>
      <c r="U86" s="120">
        <f t="shared" ca="1" si="448"/>
        <v>0</v>
      </c>
      <c r="V86" s="120">
        <f t="shared" ca="1" si="448"/>
        <v>0</v>
      </c>
      <c r="W86" s="120">
        <f t="shared" ca="1" si="448"/>
        <v>0</v>
      </c>
      <c r="X86" s="120">
        <f t="shared" ca="1" si="448"/>
        <v>0</v>
      </c>
      <c r="Y86" s="120">
        <f t="shared" ca="1" si="448"/>
        <v>0</v>
      </c>
      <c r="Z86" s="120">
        <f t="shared" ca="1" si="448"/>
        <v>0</v>
      </c>
      <c r="AA86" s="120">
        <f t="shared" ca="1" si="448"/>
        <v>0</v>
      </c>
      <c r="AB86" s="120">
        <f t="shared" ca="1" si="448"/>
        <v>0</v>
      </c>
      <c r="AC86" s="120">
        <f t="shared" ca="1" si="448"/>
        <v>0</v>
      </c>
      <c r="AD86" s="120">
        <f t="shared" ca="1" si="448"/>
        <v>0</v>
      </c>
      <c r="AE86" s="120">
        <f t="shared" ca="1" si="448"/>
        <v>0</v>
      </c>
      <c r="AF86" s="120">
        <f t="shared" ca="1" si="448"/>
        <v>0</v>
      </c>
      <c r="AG86" s="120">
        <f t="shared" ca="1" si="448"/>
        <v>0</v>
      </c>
      <c r="AH86" s="120">
        <f t="shared" ca="1" si="448"/>
        <v>0</v>
      </c>
      <c r="AI86" s="120">
        <f t="shared" ca="1" si="448"/>
        <v>0</v>
      </c>
      <c r="AJ86" s="120">
        <f t="shared" ca="1" si="448"/>
        <v>0</v>
      </c>
      <c r="AK86" s="120">
        <f t="shared" ca="1" si="448"/>
        <v>0</v>
      </c>
      <c r="AL86" s="120">
        <f t="shared" ref="AL86:BB86" ca="1" si="449">IF(AL56&lt;=45,0,0.5)</f>
        <v>0</v>
      </c>
      <c r="AM86" s="120">
        <f t="shared" ca="1" si="449"/>
        <v>0</v>
      </c>
      <c r="AN86" s="120">
        <f t="shared" ca="1" si="449"/>
        <v>0</v>
      </c>
      <c r="AO86" s="120">
        <f t="shared" ca="1" si="449"/>
        <v>0</v>
      </c>
      <c r="AP86" s="120">
        <f t="shared" ca="1" si="449"/>
        <v>0</v>
      </c>
      <c r="AQ86" s="120">
        <f t="shared" ca="1" si="449"/>
        <v>0</v>
      </c>
      <c r="AR86" s="120">
        <f t="shared" ca="1" si="449"/>
        <v>0</v>
      </c>
      <c r="AS86" s="120">
        <f t="shared" ca="1" si="449"/>
        <v>0</v>
      </c>
      <c r="AT86" s="120">
        <f t="shared" ca="1" si="449"/>
        <v>0</v>
      </c>
      <c r="AU86" s="120">
        <f t="shared" ca="1" si="449"/>
        <v>0</v>
      </c>
      <c r="AV86" s="120">
        <f t="shared" ca="1" si="449"/>
        <v>0</v>
      </c>
      <c r="AW86" s="120">
        <f t="shared" ca="1" si="449"/>
        <v>0</v>
      </c>
      <c r="AX86" s="120">
        <f t="shared" ca="1" si="449"/>
        <v>0</v>
      </c>
      <c r="AY86" s="120">
        <f t="shared" ca="1" si="449"/>
        <v>0</v>
      </c>
      <c r="AZ86" s="120">
        <f t="shared" ca="1" si="449"/>
        <v>0</v>
      </c>
      <c r="BA86" s="120">
        <f t="shared" ca="1" si="449"/>
        <v>0</v>
      </c>
      <c r="BB86" s="120">
        <f t="shared" ca="1" si="449"/>
        <v>0</v>
      </c>
      <c r="BC86" s="120">
        <f t="shared" ref="BC86:CC86" ca="1" si="450">IF(BC56&lt;=45,0,0.5)</f>
        <v>0</v>
      </c>
      <c r="BD86" s="120">
        <f t="shared" ca="1" si="450"/>
        <v>0</v>
      </c>
      <c r="BE86" s="120">
        <f t="shared" ca="1" si="450"/>
        <v>0</v>
      </c>
      <c r="BF86" s="120">
        <f t="shared" ca="1" si="450"/>
        <v>0</v>
      </c>
      <c r="BG86" s="120">
        <f t="shared" ca="1" si="450"/>
        <v>0</v>
      </c>
      <c r="BH86" s="120">
        <f t="shared" ca="1" si="450"/>
        <v>0</v>
      </c>
      <c r="BI86" s="120">
        <f t="shared" ca="1" si="450"/>
        <v>0</v>
      </c>
      <c r="BJ86" s="120">
        <f t="shared" ca="1" si="450"/>
        <v>0</v>
      </c>
      <c r="BK86" s="120">
        <f t="shared" ca="1" si="450"/>
        <v>0</v>
      </c>
      <c r="BL86" s="120">
        <f t="shared" ca="1" si="450"/>
        <v>0</v>
      </c>
      <c r="BM86" s="120">
        <f t="shared" ca="1" si="450"/>
        <v>0</v>
      </c>
      <c r="BN86" s="120">
        <f t="shared" ca="1" si="450"/>
        <v>0</v>
      </c>
      <c r="BO86" s="120">
        <f t="shared" ca="1" si="450"/>
        <v>0</v>
      </c>
      <c r="BP86" s="120">
        <f t="shared" ca="1" si="450"/>
        <v>0</v>
      </c>
      <c r="BQ86" s="120">
        <f t="shared" ca="1" si="450"/>
        <v>0</v>
      </c>
      <c r="BR86" s="120">
        <f t="shared" ca="1" si="450"/>
        <v>0</v>
      </c>
      <c r="BS86" s="120">
        <f t="shared" ca="1" si="450"/>
        <v>0</v>
      </c>
      <c r="BT86" s="120">
        <f t="shared" ca="1" si="450"/>
        <v>0</v>
      </c>
      <c r="BU86" s="120">
        <f t="shared" ca="1" si="450"/>
        <v>0</v>
      </c>
      <c r="BV86" s="120">
        <f t="shared" ca="1" si="450"/>
        <v>0</v>
      </c>
      <c r="BW86" s="120">
        <f t="shared" ca="1" si="450"/>
        <v>0</v>
      </c>
      <c r="BX86" s="120">
        <f t="shared" ca="1" si="450"/>
        <v>0</v>
      </c>
      <c r="BY86" s="120">
        <f t="shared" ca="1" si="450"/>
        <v>0</v>
      </c>
      <c r="BZ86" s="120">
        <f t="shared" ca="1" si="450"/>
        <v>0</v>
      </c>
      <c r="CA86" s="120">
        <f t="shared" ca="1" si="450"/>
        <v>0</v>
      </c>
      <c r="CB86" s="120">
        <f t="shared" ca="1" si="450"/>
        <v>0</v>
      </c>
      <c r="CC86" s="120">
        <f t="shared" ca="1" si="450"/>
        <v>0</v>
      </c>
      <c r="CD86" s="206"/>
    </row>
    <row r="87" spans="3:82" ht="10.199999999999999" customHeight="1" x14ac:dyDescent="0.45">
      <c r="C87" s="4"/>
      <c r="D87" s="486"/>
      <c r="E87" s="121" t="s">
        <v>47</v>
      </c>
      <c r="F87" s="99">
        <f ca="1">IF(F52=0,0,ROUNDDOWN((F83*10000*F85/100+F86*10000)*1.021/100,0)*100/10000)</f>
        <v>17.149999999999999</v>
      </c>
      <c r="G87" s="128">
        <f t="shared" ref="G87:AL87" ca="1" si="451">IF(F52=0,0,ROUNDDOWN((G83*10000*G85/100+G86*10000)*1.021/100,0)*100/10000)</f>
        <v>17.149999999999999</v>
      </c>
      <c r="H87" s="128">
        <f t="shared" ca="1" si="451"/>
        <v>14.6</v>
      </c>
      <c r="I87" s="128">
        <f t="shared" ca="1" si="451"/>
        <v>14.6</v>
      </c>
      <c r="J87" s="128">
        <f t="shared" ca="1" si="451"/>
        <v>21.03</v>
      </c>
      <c r="K87" s="128">
        <f t="shared" ca="1" si="451"/>
        <v>21.03</v>
      </c>
      <c r="L87" s="128">
        <f t="shared" ca="1" si="451"/>
        <v>27.46</v>
      </c>
      <c r="M87" s="128">
        <f t="shared" ca="1" si="451"/>
        <v>27.46</v>
      </c>
      <c r="N87" s="128">
        <f t="shared" ca="1" si="451"/>
        <v>8.2899999999999991</v>
      </c>
      <c r="O87" s="128">
        <f t="shared" ca="1" si="451"/>
        <v>8.2899999999999991</v>
      </c>
      <c r="P87" s="128">
        <f t="shared" ca="1" si="451"/>
        <v>8.2899999999999991</v>
      </c>
      <c r="Q87" s="128">
        <f t="shared" ca="1" si="451"/>
        <v>8.44</v>
      </c>
      <c r="R87" s="128">
        <f t="shared" ca="1" si="451"/>
        <v>8.44</v>
      </c>
      <c r="S87" s="128">
        <f t="shared" ca="1" si="451"/>
        <v>0</v>
      </c>
      <c r="T87" s="128">
        <f t="shared" ca="1" si="451"/>
        <v>0</v>
      </c>
      <c r="U87" s="128">
        <f t="shared" ca="1" si="451"/>
        <v>0</v>
      </c>
      <c r="V87" s="128">
        <f t="shared" ca="1" si="451"/>
        <v>0</v>
      </c>
      <c r="W87" s="128">
        <f t="shared" ca="1" si="451"/>
        <v>0</v>
      </c>
      <c r="X87" s="128">
        <f t="shared" ca="1" si="451"/>
        <v>0</v>
      </c>
      <c r="Y87" s="128">
        <f t="shared" ca="1" si="451"/>
        <v>0</v>
      </c>
      <c r="Z87" s="128">
        <f t="shared" ca="1" si="451"/>
        <v>0</v>
      </c>
      <c r="AA87" s="128">
        <f t="shared" ca="1" si="451"/>
        <v>0</v>
      </c>
      <c r="AB87" s="128">
        <f t="shared" ca="1" si="451"/>
        <v>0</v>
      </c>
      <c r="AC87" s="128">
        <f t="shared" ca="1" si="451"/>
        <v>0</v>
      </c>
      <c r="AD87" s="128">
        <f t="shared" ca="1" si="451"/>
        <v>0</v>
      </c>
      <c r="AE87" s="128">
        <f t="shared" ca="1" si="451"/>
        <v>0</v>
      </c>
      <c r="AF87" s="128">
        <f t="shared" ca="1" si="451"/>
        <v>0</v>
      </c>
      <c r="AG87" s="128">
        <f t="shared" ca="1" si="451"/>
        <v>0</v>
      </c>
      <c r="AH87" s="128">
        <f t="shared" ca="1" si="451"/>
        <v>0</v>
      </c>
      <c r="AI87" s="128">
        <f t="shared" ca="1" si="451"/>
        <v>0</v>
      </c>
      <c r="AJ87" s="128">
        <f t="shared" ca="1" si="451"/>
        <v>0</v>
      </c>
      <c r="AK87" s="128">
        <f t="shared" ca="1" si="451"/>
        <v>0</v>
      </c>
      <c r="AL87" s="128">
        <f t="shared" ca="1" si="451"/>
        <v>0</v>
      </c>
      <c r="AM87" s="128">
        <f t="shared" ref="AM87:BB87" ca="1" si="452">IF(AL52=0,0,ROUNDDOWN((AM83*10000*AM85/100+AM86*10000)*1.021/100,0)*100/10000)</f>
        <v>0</v>
      </c>
      <c r="AN87" s="128">
        <f t="shared" ca="1" si="452"/>
        <v>0</v>
      </c>
      <c r="AO87" s="128">
        <f t="shared" ca="1" si="452"/>
        <v>0</v>
      </c>
      <c r="AP87" s="128">
        <f t="shared" ca="1" si="452"/>
        <v>0</v>
      </c>
      <c r="AQ87" s="128">
        <f t="shared" ca="1" si="452"/>
        <v>0</v>
      </c>
      <c r="AR87" s="128">
        <f t="shared" ca="1" si="452"/>
        <v>0</v>
      </c>
      <c r="AS87" s="128">
        <f t="shared" ca="1" si="452"/>
        <v>0</v>
      </c>
      <c r="AT87" s="128">
        <f t="shared" ca="1" si="452"/>
        <v>0</v>
      </c>
      <c r="AU87" s="128">
        <f t="shared" ca="1" si="452"/>
        <v>0</v>
      </c>
      <c r="AV87" s="128">
        <f t="shared" ca="1" si="452"/>
        <v>0</v>
      </c>
      <c r="AW87" s="128">
        <f t="shared" ca="1" si="452"/>
        <v>0</v>
      </c>
      <c r="AX87" s="128">
        <f t="shared" ca="1" si="452"/>
        <v>0</v>
      </c>
      <c r="AY87" s="128">
        <f t="shared" ca="1" si="452"/>
        <v>0</v>
      </c>
      <c r="AZ87" s="128">
        <f t="shared" ca="1" si="452"/>
        <v>0</v>
      </c>
      <c r="BA87" s="128">
        <f t="shared" ca="1" si="452"/>
        <v>0</v>
      </c>
      <c r="BB87" s="128">
        <f t="shared" ca="1" si="452"/>
        <v>0</v>
      </c>
      <c r="BC87" s="128">
        <f t="shared" ref="BC87" ca="1" si="453">IF(BB52=0,0,ROUNDDOWN((BC83*10000*BC85/100+BC86*10000)*1.021/100,0)*100/10000)</f>
        <v>0</v>
      </c>
      <c r="BD87" s="128">
        <f t="shared" ref="BD87" ca="1" si="454">IF(BC52=0,0,ROUNDDOWN((BD83*10000*BD85/100+BD86*10000)*1.021/100,0)*100/10000)</f>
        <v>0</v>
      </c>
      <c r="BE87" s="128">
        <f t="shared" ref="BE87" ca="1" si="455">IF(BD52=0,0,ROUNDDOWN((BE83*10000*BE85/100+BE86*10000)*1.021/100,0)*100/10000)</f>
        <v>0</v>
      </c>
      <c r="BF87" s="128">
        <f t="shared" ref="BF87" ca="1" si="456">IF(BE52=0,0,ROUNDDOWN((BF83*10000*BF85/100+BF86*10000)*1.021/100,0)*100/10000)</f>
        <v>0</v>
      </c>
      <c r="BG87" s="128">
        <f t="shared" ref="BG87" ca="1" si="457">IF(BF52=0,0,ROUNDDOWN((BG83*10000*BG85/100+BG86*10000)*1.021/100,0)*100/10000)</f>
        <v>0</v>
      </c>
      <c r="BH87" s="128">
        <f t="shared" ref="BH87" ca="1" si="458">IF(BG52=0,0,ROUNDDOWN((BH83*10000*BH85/100+BH86*10000)*1.021/100,0)*100/10000)</f>
        <v>0</v>
      </c>
      <c r="BI87" s="128">
        <f t="shared" ref="BI87" ca="1" si="459">IF(BH52=0,0,ROUNDDOWN((BI83*10000*BI85/100+BI86*10000)*1.021/100,0)*100/10000)</f>
        <v>0</v>
      </c>
      <c r="BJ87" s="128">
        <f t="shared" ref="BJ87" ca="1" si="460">IF(BI52=0,0,ROUNDDOWN((BJ83*10000*BJ85/100+BJ86*10000)*1.021/100,0)*100/10000)</f>
        <v>0</v>
      </c>
      <c r="BK87" s="128">
        <f t="shared" ref="BK87" ca="1" si="461">IF(BJ52=0,0,ROUNDDOWN((BK83*10000*BK85/100+BK86*10000)*1.021/100,0)*100/10000)</f>
        <v>0</v>
      </c>
      <c r="BL87" s="128">
        <f t="shared" ref="BL87" ca="1" si="462">IF(BK52=0,0,ROUNDDOWN((BL83*10000*BL85/100+BL86*10000)*1.021/100,0)*100/10000)</f>
        <v>0</v>
      </c>
      <c r="BM87" s="128">
        <f t="shared" ref="BM87" ca="1" si="463">IF(BL52=0,0,ROUNDDOWN((BM83*10000*BM85/100+BM86*10000)*1.021/100,0)*100/10000)</f>
        <v>0</v>
      </c>
      <c r="BN87" s="128">
        <f t="shared" ref="BN87" ca="1" si="464">IF(BM52=0,0,ROUNDDOWN((BN83*10000*BN85/100+BN86*10000)*1.021/100,0)*100/10000)</f>
        <v>0</v>
      </c>
      <c r="BO87" s="128">
        <f t="shared" ref="BO87" ca="1" si="465">IF(BN52=0,0,ROUNDDOWN((BO83*10000*BO85/100+BO86*10000)*1.021/100,0)*100/10000)</f>
        <v>0</v>
      </c>
      <c r="BP87" s="128">
        <f t="shared" ref="BP87" ca="1" si="466">IF(BO52=0,0,ROUNDDOWN((BP83*10000*BP85/100+BP86*10000)*1.021/100,0)*100/10000)</f>
        <v>0</v>
      </c>
      <c r="BQ87" s="128">
        <f t="shared" ref="BQ87" ca="1" si="467">IF(BP52=0,0,ROUNDDOWN((BQ83*10000*BQ85/100+BQ86*10000)*1.021/100,0)*100/10000)</f>
        <v>0</v>
      </c>
      <c r="BR87" s="128">
        <f t="shared" ref="BR87" ca="1" si="468">IF(BQ52=0,0,ROUNDDOWN((BR83*10000*BR85/100+BR86*10000)*1.021/100,0)*100/10000)</f>
        <v>0</v>
      </c>
      <c r="BS87" s="128">
        <f t="shared" ref="BS87" ca="1" si="469">IF(BR52=0,0,ROUNDDOWN((BS83*10000*BS85/100+BS86*10000)*1.021/100,0)*100/10000)</f>
        <v>0</v>
      </c>
      <c r="BT87" s="128">
        <f t="shared" ref="BT87" ca="1" si="470">IF(BS52=0,0,ROUNDDOWN((BT83*10000*BT85/100+BT86*10000)*1.021/100,0)*100/10000)</f>
        <v>0</v>
      </c>
      <c r="BU87" s="128">
        <f t="shared" ref="BU87" ca="1" si="471">IF(BT52=0,0,ROUNDDOWN((BU83*10000*BU85/100+BU86*10000)*1.021/100,0)*100/10000)</f>
        <v>0</v>
      </c>
      <c r="BV87" s="128">
        <f t="shared" ref="BV87" ca="1" si="472">IF(BU52=0,0,ROUNDDOWN((BV83*10000*BV85/100+BV86*10000)*1.021/100,0)*100/10000)</f>
        <v>0</v>
      </c>
      <c r="BW87" s="128">
        <f t="shared" ref="BW87" ca="1" si="473">IF(BV52=0,0,ROUNDDOWN((BW83*10000*BW85/100+BW86*10000)*1.021/100,0)*100/10000)</f>
        <v>0</v>
      </c>
      <c r="BX87" s="128">
        <f t="shared" ref="BX87" ca="1" si="474">IF(BW52=0,0,ROUNDDOWN((BX83*10000*BX85/100+BX86*10000)*1.021/100,0)*100/10000)</f>
        <v>0</v>
      </c>
      <c r="BY87" s="128">
        <f t="shared" ref="BY87" ca="1" si="475">IF(BX52=0,0,ROUNDDOWN((BY83*10000*BY85/100+BY86*10000)*1.021/100,0)*100/10000)</f>
        <v>0</v>
      </c>
      <c r="BZ87" s="128">
        <f t="shared" ref="BZ87" ca="1" si="476">IF(BY52=0,0,ROUNDDOWN((BZ83*10000*BZ85/100+BZ86*10000)*1.021/100,0)*100/10000)</f>
        <v>0</v>
      </c>
      <c r="CA87" s="128">
        <f t="shared" ref="CA87" ca="1" si="477">IF(BZ52=0,0,ROUNDDOWN((CA83*10000*CA85/100+CA86*10000)*1.021/100,0)*100/10000)</f>
        <v>0</v>
      </c>
      <c r="CB87" s="128">
        <f t="shared" ref="CB87" ca="1" si="478">IF(CA52=0,0,ROUNDDOWN((CB83*10000*CB85/100+CB86*10000)*1.021/100,0)*100/10000)</f>
        <v>0</v>
      </c>
      <c r="CC87" s="128">
        <f t="shared" ref="CC87" ca="1" si="479">IF(CB52=0,0,ROUNDDOWN((CC83*10000*CC85/100+CC86*10000)*1.021/100,0)*100/10000)</f>
        <v>0</v>
      </c>
      <c r="CD87" s="206"/>
    </row>
    <row r="88" spans="3:82" ht="8.4" customHeight="1" x14ac:dyDescent="0.45">
      <c r="C88" s="4"/>
      <c r="D88" s="70"/>
      <c r="E88" s="70"/>
      <c r="F88" s="82"/>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row>
    <row r="89" spans="3:82" ht="12" customHeight="1" x14ac:dyDescent="0.45">
      <c r="C89" s="4"/>
      <c r="D89" s="482" t="s">
        <v>5</v>
      </c>
      <c r="E89" s="483"/>
      <c r="F89" s="74">
        <f ca="1">F98+F107+F111+F121</f>
        <v>94.975200000000001</v>
      </c>
      <c r="G89" s="74">
        <f t="shared" ref="G89:BB89" ca="1" si="480">G98+G107+G111+G121</f>
        <v>94.975200000000001</v>
      </c>
      <c r="H89" s="74">
        <f t="shared" ca="1" si="480"/>
        <v>94.975200000000001</v>
      </c>
      <c r="I89" s="74">
        <f t="shared" ca="1" si="480"/>
        <v>94.975200000000001</v>
      </c>
      <c r="J89" s="74">
        <f t="shared" ca="1" si="480"/>
        <v>94.975200000000001</v>
      </c>
      <c r="K89" s="74">
        <f t="shared" ca="1" si="480"/>
        <v>94.975200000000001</v>
      </c>
      <c r="L89" s="74">
        <f t="shared" ca="1" si="480"/>
        <v>94.975200000000001</v>
      </c>
      <c r="M89" s="74">
        <f t="shared" ca="1" si="480"/>
        <v>94.975200000000001</v>
      </c>
      <c r="N89" s="74">
        <f t="shared" ca="1" si="480"/>
        <v>48.787199999999999</v>
      </c>
      <c r="O89" s="74">
        <f t="shared" ca="1" si="480"/>
        <v>48.787199999999999</v>
      </c>
      <c r="P89" s="74">
        <f t="shared" ca="1" si="480"/>
        <v>48.787199999999999</v>
      </c>
      <c r="Q89" s="74">
        <f t="shared" ca="1" si="480"/>
        <v>48.787199999999999</v>
      </c>
      <c r="R89" s="74">
        <f t="shared" ca="1" si="480"/>
        <v>48.787199999999999</v>
      </c>
      <c r="S89" s="74">
        <f t="shared" ca="1" si="480"/>
        <v>3.4799999999999995</v>
      </c>
      <c r="T89" s="74">
        <f t="shared" ca="1" si="480"/>
        <v>3.4799999999999995</v>
      </c>
      <c r="U89" s="74">
        <f t="shared" ca="1" si="480"/>
        <v>3.4799999999999995</v>
      </c>
      <c r="V89" s="74">
        <f t="shared" ca="1" si="480"/>
        <v>3.4799999999999995</v>
      </c>
      <c r="W89" s="74">
        <f t="shared" ca="1" si="480"/>
        <v>3.4799999999999995</v>
      </c>
      <c r="X89" s="74">
        <f t="shared" ca="1" si="480"/>
        <v>3.4799999999999995</v>
      </c>
      <c r="Y89" s="74">
        <f t="shared" ca="1" si="480"/>
        <v>3.4799999999999995</v>
      </c>
      <c r="Z89" s="74">
        <f t="shared" ca="1" si="480"/>
        <v>3.4799999999999995</v>
      </c>
      <c r="AA89" s="74">
        <f t="shared" ca="1" si="480"/>
        <v>3.4799999999999995</v>
      </c>
      <c r="AB89" s="74">
        <f t="shared" ca="1" si="480"/>
        <v>3.4799999999999995</v>
      </c>
      <c r="AC89" s="74">
        <f t="shared" ca="1" si="480"/>
        <v>3.4799999999999995</v>
      </c>
      <c r="AD89" s="74">
        <f t="shared" ca="1" si="480"/>
        <v>3.4799999999999995</v>
      </c>
      <c r="AE89" s="74">
        <f t="shared" ca="1" si="480"/>
        <v>3.4799999999999995</v>
      </c>
      <c r="AF89" s="74">
        <f t="shared" ca="1" si="480"/>
        <v>3.4799999999999995</v>
      </c>
      <c r="AG89" s="74">
        <f t="shared" ca="1" si="480"/>
        <v>3.4799999999999995</v>
      </c>
      <c r="AH89" s="74">
        <f t="shared" ca="1" si="480"/>
        <v>3.4799999999999995</v>
      </c>
      <c r="AI89" s="74">
        <f t="shared" ca="1" si="480"/>
        <v>3.4799999999999995</v>
      </c>
      <c r="AJ89" s="74">
        <f t="shared" ca="1" si="480"/>
        <v>3.4799999999999995</v>
      </c>
      <c r="AK89" s="74">
        <f t="shared" ca="1" si="480"/>
        <v>0</v>
      </c>
      <c r="AL89" s="74">
        <f t="shared" ca="1" si="480"/>
        <v>0</v>
      </c>
      <c r="AM89" s="74">
        <f t="shared" ca="1" si="480"/>
        <v>0</v>
      </c>
      <c r="AN89" s="74">
        <f t="shared" ca="1" si="480"/>
        <v>0</v>
      </c>
      <c r="AO89" s="74">
        <f t="shared" ca="1" si="480"/>
        <v>0</v>
      </c>
      <c r="AP89" s="74">
        <f t="shared" ca="1" si="480"/>
        <v>0</v>
      </c>
      <c r="AQ89" s="74">
        <f t="shared" ca="1" si="480"/>
        <v>0</v>
      </c>
      <c r="AR89" s="74">
        <f t="shared" ca="1" si="480"/>
        <v>0</v>
      </c>
      <c r="AS89" s="74">
        <f t="shared" ca="1" si="480"/>
        <v>0</v>
      </c>
      <c r="AT89" s="74">
        <f t="shared" ca="1" si="480"/>
        <v>0</v>
      </c>
      <c r="AU89" s="74">
        <f t="shared" ca="1" si="480"/>
        <v>0</v>
      </c>
      <c r="AV89" s="74">
        <f t="shared" ca="1" si="480"/>
        <v>0</v>
      </c>
      <c r="AW89" s="74">
        <f t="shared" ca="1" si="480"/>
        <v>0</v>
      </c>
      <c r="AX89" s="74">
        <f t="shared" ca="1" si="480"/>
        <v>0</v>
      </c>
      <c r="AY89" s="74">
        <f t="shared" ca="1" si="480"/>
        <v>0</v>
      </c>
      <c r="AZ89" s="74">
        <f t="shared" ca="1" si="480"/>
        <v>0</v>
      </c>
      <c r="BA89" s="74">
        <f t="shared" ca="1" si="480"/>
        <v>0</v>
      </c>
      <c r="BB89" s="74">
        <f t="shared" ca="1" si="480"/>
        <v>0</v>
      </c>
      <c r="BC89" s="74">
        <f t="shared" ref="BC89:CC89" ca="1" si="481">BC98+BC107+BC111+BC121</f>
        <v>0</v>
      </c>
      <c r="BD89" s="74">
        <f t="shared" ca="1" si="481"/>
        <v>0</v>
      </c>
      <c r="BE89" s="74">
        <f t="shared" ca="1" si="481"/>
        <v>0</v>
      </c>
      <c r="BF89" s="74">
        <f t="shared" ca="1" si="481"/>
        <v>0</v>
      </c>
      <c r="BG89" s="74">
        <f t="shared" ca="1" si="481"/>
        <v>0</v>
      </c>
      <c r="BH89" s="74">
        <f t="shared" ca="1" si="481"/>
        <v>0</v>
      </c>
      <c r="BI89" s="74">
        <f t="shared" ca="1" si="481"/>
        <v>0</v>
      </c>
      <c r="BJ89" s="74">
        <f t="shared" ca="1" si="481"/>
        <v>0</v>
      </c>
      <c r="BK89" s="74">
        <f t="shared" ca="1" si="481"/>
        <v>0</v>
      </c>
      <c r="BL89" s="74">
        <f t="shared" ca="1" si="481"/>
        <v>0</v>
      </c>
      <c r="BM89" s="74">
        <f t="shared" ca="1" si="481"/>
        <v>0</v>
      </c>
      <c r="BN89" s="74">
        <f t="shared" ca="1" si="481"/>
        <v>0</v>
      </c>
      <c r="BO89" s="74">
        <f t="shared" ca="1" si="481"/>
        <v>0</v>
      </c>
      <c r="BP89" s="74">
        <f t="shared" ca="1" si="481"/>
        <v>0</v>
      </c>
      <c r="BQ89" s="74">
        <f t="shared" ca="1" si="481"/>
        <v>0</v>
      </c>
      <c r="BR89" s="74">
        <f t="shared" ca="1" si="481"/>
        <v>0</v>
      </c>
      <c r="BS89" s="74">
        <f t="shared" ca="1" si="481"/>
        <v>0</v>
      </c>
      <c r="BT89" s="74">
        <f t="shared" ca="1" si="481"/>
        <v>0</v>
      </c>
      <c r="BU89" s="74">
        <f t="shared" ca="1" si="481"/>
        <v>0</v>
      </c>
      <c r="BV89" s="74">
        <f t="shared" ca="1" si="481"/>
        <v>0</v>
      </c>
      <c r="BW89" s="74">
        <f t="shared" ca="1" si="481"/>
        <v>0</v>
      </c>
      <c r="BX89" s="74">
        <f t="shared" ca="1" si="481"/>
        <v>0</v>
      </c>
      <c r="BY89" s="74">
        <f t="shared" ca="1" si="481"/>
        <v>0</v>
      </c>
      <c r="BZ89" s="74">
        <f t="shared" ca="1" si="481"/>
        <v>0</v>
      </c>
      <c r="CA89" s="74">
        <f t="shared" ca="1" si="481"/>
        <v>0</v>
      </c>
      <c r="CB89" s="74">
        <f t="shared" ca="1" si="481"/>
        <v>0</v>
      </c>
      <c r="CC89" s="74">
        <f t="shared" ca="1" si="481"/>
        <v>0</v>
      </c>
    </row>
    <row r="90" spans="3:82" ht="10.199999999999999" customHeight="1" x14ac:dyDescent="0.45">
      <c r="C90" s="66"/>
      <c r="D90" s="477" t="s">
        <v>155</v>
      </c>
      <c r="E90" s="80" t="s">
        <v>154</v>
      </c>
      <c r="F90" s="79">
        <f>((基本データ!F14+基本データ!G14+基本データ!H14)/3+基本データ!K14)/10000</f>
        <v>39</v>
      </c>
      <c r="G90" s="110">
        <f t="shared" ref="G90:AL90" ca="1" si="482">IF(G52=F52,F90,G52/12)</f>
        <v>39</v>
      </c>
      <c r="H90" s="110">
        <f t="shared" ca="1" si="482"/>
        <v>39</v>
      </c>
      <c r="I90" s="110">
        <f t="shared" ca="1" si="482"/>
        <v>39</v>
      </c>
      <c r="J90" s="110">
        <f t="shared" ca="1" si="482"/>
        <v>39</v>
      </c>
      <c r="K90" s="110">
        <f t="shared" ca="1" si="482"/>
        <v>39</v>
      </c>
      <c r="L90" s="110">
        <f t="shared" ca="1" si="482"/>
        <v>39</v>
      </c>
      <c r="M90" s="110">
        <f t="shared" ca="1" si="482"/>
        <v>39</v>
      </c>
      <c r="N90" s="110">
        <f t="shared" ca="1" si="482"/>
        <v>25</v>
      </c>
      <c r="O90" s="110">
        <f t="shared" ca="1" si="482"/>
        <v>25</v>
      </c>
      <c r="P90" s="110">
        <f t="shared" ca="1" si="482"/>
        <v>25</v>
      </c>
      <c r="Q90" s="110">
        <f t="shared" ca="1" si="482"/>
        <v>25</v>
      </c>
      <c r="R90" s="110">
        <f t="shared" ca="1" si="482"/>
        <v>25</v>
      </c>
      <c r="S90" s="110">
        <f t="shared" ca="1" si="482"/>
        <v>0</v>
      </c>
      <c r="T90" s="110">
        <f t="shared" ca="1" si="482"/>
        <v>0</v>
      </c>
      <c r="U90" s="110">
        <f t="shared" ca="1" si="482"/>
        <v>0</v>
      </c>
      <c r="V90" s="110">
        <f t="shared" ca="1" si="482"/>
        <v>0</v>
      </c>
      <c r="W90" s="110">
        <f t="shared" ca="1" si="482"/>
        <v>0</v>
      </c>
      <c r="X90" s="110">
        <f t="shared" ca="1" si="482"/>
        <v>0</v>
      </c>
      <c r="Y90" s="110">
        <f t="shared" ca="1" si="482"/>
        <v>0</v>
      </c>
      <c r="Z90" s="110">
        <f t="shared" ca="1" si="482"/>
        <v>0</v>
      </c>
      <c r="AA90" s="110">
        <f t="shared" ca="1" si="482"/>
        <v>0</v>
      </c>
      <c r="AB90" s="110">
        <f t="shared" ca="1" si="482"/>
        <v>0</v>
      </c>
      <c r="AC90" s="110">
        <f t="shared" ca="1" si="482"/>
        <v>0</v>
      </c>
      <c r="AD90" s="110">
        <f t="shared" ca="1" si="482"/>
        <v>0</v>
      </c>
      <c r="AE90" s="110">
        <f t="shared" ca="1" si="482"/>
        <v>0</v>
      </c>
      <c r="AF90" s="110">
        <f t="shared" ca="1" si="482"/>
        <v>0</v>
      </c>
      <c r="AG90" s="110">
        <f t="shared" ca="1" si="482"/>
        <v>0</v>
      </c>
      <c r="AH90" s="110">
        <f t="shared" ca="1" si="482"/>
        <v>0</v>
      </c>
      <c r="AI90" s="110">
        <f t="shared" ca="1" si="482"/>
        <v>0</v>
      </c>
      <c r="AJ90" s="110">
        <f t="shared" ca="1" si="482"/>
        <v>0</v>
      </c>
      <c r="AK90" s="110">
        <f t="shared" ca="1" si="482"/>
        <v>0</v>
      </c>
      <c r="AL90" s="110">
        <f t="shared" ca="1" si="482"/>
        <v>0</v>
      </c>
      <c r="AM90" s="110">
        <f t="shared" ref="AM90:BB90" ca="1" si="483">IF(AM52=AL52,AL90,AM52/12)</f>
        <v>0</v>
      </c>
      <c r="AN90" s="110">
        <f t="shared" ca="1" si="483"/>
        <v>0</v>
      </c>
      <c r="AO90" s="110">
        <f t="shared" ca="1" si="483"/>
        <v>0</v>
      </c>
      <c r="AP90" s="110">
        <f t="shared" ca="1" si="483"/>
        <v>0</v>
      </c>
      <c r="AQ90" s="110">
        <f t="shared" ca="1" si="483"/>
        <v>0</v>
      </c>
      <c r="AR90" s="110">
        <f t="shared" ca="1" si="483"/>
        <v>0</v>
      </c>
      <c r="AS90" s="110">
        <f t="shared" ca="1" si="483"/>
        <v>0</v>
      </c>
      <c r="AT90" s="110">
        <f t="shared" ca="1" si="483"/>
        <v>0</v>
      </c>
      <c r="AU90" s="110">
        <f t="shared" ca="1" si="483"/>
        <v>0</v>
      </c>
      <c r="AV90" s="110">
        <f t="shared" ca="1" si="483"/>
        <v>0</v>
      </c>
      <c r="AW90" s="110">
        <f t="shared" ca="1" si="483"/>
        <v>0</v>
      </c>
      <c r="AX90" s="110">
        <f t="shared" ca="1" si="483"/>
        <v>0</v>
      </c>
      <c r="AY90" s="110">
        <f t="shared" ca="1" si="483"/>
        <v>0</v>
      </c>
      <c r="AZ90" s="110">
        <f t="shared" ca="1" si="483"/>
        <v>0</v>
      </c>
      <c r="BA90" s="110">
        <f t="shared" ca="1" si="483"/>
        <v>0</v>
      </c>
      <c r="BB90" s="110">
        <f t="shared" ca="1" si="483"/>
        <v>0</v>
      </c>
      <c r="BC90" s="110">
        <f t="shared" ref="BC90" ca="1" si="484">IF(BC52=BB52,BB90,BC52/12)</f>
        <v>0</v>
      </c>
      <c r="BD90" s="110">
        <f t="shared" ref="BD90" ca="1" si="485">IF(BD52=BC52,BC90,BD52/12)</f>
        <v>0</v>
      </c>
      <c r="BE90" s="110">
        <f t="shared" ref="BE90" ca="1" si="486">IF(BE52=BD52,BD90,BE52/12)</f>
        <v>0</v>
      </c>
      <c r="BF90" s="110">
        <f t="shared" ref="BF90" ca="1" si="487">IF(BF52=BE52,BE90,BF52/12)</f>
        <v>0</v>
      </c>
      <c r="BG90" s="110">
        <f t="shared" ref="BG90" ca="1" si="488">IF(BG52=BF52,BF90,BG52/12)</f>
        <v>0</v>
      </c>
      <c r="BH90" s="110">
        <f t="shared" ref="BH90" ca="1" si="489">IF(BH52=BG52,BG90,BH52/12)</f>
        <v>0</v>
      </c>
      <c r="BI90" s="110">
        <f t="shared" ref="BI90" ca="1" si="490">IF(BI52=BH52,BH90,BI52/12)</f>
        <v>0</v>
      </c>
      <c r="BJ90" s="110">
        <f t="shared" ref="BJ90" ca="1" si="491">IF(BJ52=BI52,BI90,BJ52/12)</f>
        <v>0</v>
      </c>
      <c r="BK90" s="110">
        <f t="shared" ref="BK90" ca="1" si="492">IF(BK52=BJ52,BJ90,BK52/12)</f>
        <v>0</v>
      </c>
      <c r="BL90" s="110">
        <f t="shared" ref="BL90" ca="1" si="493">IF(BL52=BK52,BK90,BL52/12)</f>
        <v>0</v>
      </c>
      <c r="BM90" s="110">
        <f t="shared" ref="BM90" ca="1" si="494">IF(BM52=BL52,BL90,BM52/12)</f>
        <v>0</v>
      </c>
      <c r="BN90" s="110">
        <f t="shared" ref="BN90" ca="1" si="495">IF(BN52=BM52,BM90,BN52/12)</f>
        <v>0</v>
      </c>
      <c r="BO90" s="110">
        <f t="shared" ref="BO90" ca="1" si="496">IF(BO52=BN52,BN90,BO52/12)</f>
        <v>0</v>
      </c>
      <c r="BP90" s="110">
        <f t="shared" ref="BP90" ca="1" si="497">IF(BP52=BO52,BO90,BP52/12)</f>
        <v>0</v>
      </c>
      <c r="BQ90" s="110">
        <f t="shared" ref="BQ90" ca="1" si="498">IF(BQ52=BP52,BP90,BQ52/12)</f>
        <v>0</v>
      </c>
      <c r="BR90" s="110">
        <f t="shared" ref="BR90" ca="1" si="499">IF(BR52=BQ52,BQ90,BR52/12)</f>
        <v>0</v>
      </c>
      <c r="BS90" s="110">
        <f t="shared" ref="BS90" ca="1" si="500">IF(BS52=BR52,BR90,BS52/12)</f>
        <v>0</v>
      </c>
      <c r="BT90" s="110">
        <f t="shared" ref="BT90" ca="1" si="501">IF(BT52=BS52,BS90,BT52/12)</f>
        <v>0</v>
      </c>
      <c r="BU90" s="110">
        <f t="shared" ref="BU90" ca="1" si="502">IF(BU52=BT52,BT90,BU52/12)</f>
        <v>0</v>
      </c>
      <c r="BV90" s="110">
        <f t="shared" ref="BV90" ca="1" si="503">IF(BV52=BU52,BU90,BV52/12)</f>
        <v>0</v>
      </c>
      <c r="BW90" s="110">
        <f t="shared" ref="BW90" ca="1" si="504">IF(BW52=BV52,BV90,BW52/12)</f>
        <v>0</v>
      </c>
      <c r="BX90" s="110">
        <f t="shared" ref="BX90" ca="1" si="505">IF(BX52=BW52,BW90,BX52/12)</f>
        <v>0</v>
      </c>
      <c r="BY90" s="110">
        <f t="shared" ref="BY90" ca="1" si="506">IF(BY52=BX52,BX90,BY52/12)</f>
        <v>0</v>
      </c>
      <c r="BZ90" s="110">
        <f t="shared" ref="BZ90" ca="1" si="507">IF(BZ52=BY52,BY90,BZ52/12)</f>
        <v>0</v>
      </c>
      <c r="CA90" s="110">
        <f t="shared" ref="CA90" ca="1" si="508">IF(CA52=BZ52,BZ90,CA52/12)</f>
        <v>0</v>
      </c>
      <c r="CB90" s="110">
        <f t="shared" ref="CB90" ca="1" si="509">IF(CB52=CA52,CA90,CB52/12)</f>
        <v>0</v>
      </c>
      <c r="CC90" s="110">
        <f t="shared" ref="CC90" ca="1" si="510">IF(CC52=CB52,CB90,CC52/12)</f>
        <v>0</v>
      </c>
    </row>
    <row r="91" spans="3:82" ht="10.199999999999999" customHeight="1" x14ac:dyDescent="0.45">
      <c r="C91" s="57"/>
      <c r="D91" s="478"/>
      <c r="E91" s="81" t="s">
        <v>6</v>
      </c>
      <c r="F91" s="79">
        <f t="shared" ref="F91:AK91" si="511">IF(F90&gt;=135.5,139,IF(F90&gt;=129.5,133,IF(F90&gt;=123.5,127,IF(F90&gt;=117.5,121,IF(F90&gt;=111.5,115,IF(F90&gt;=105.5,109,IF(F90&gt;=100.5,103,IF(F90&gt;=95.5,98,IF(F90&gt;=90.5,93,IF(F90&gt;=85.5,88,IF(F90&gt;=81,83,IF(F90&gt;=77,79,IF(F90&gt;=73,75,IF(F90&gt;=69.5,71,IF(F90&gt;=66.5,68,IF(F90&gt;=63.5,65,IF(F90&gt;=60.5,62,IF(F90&gt;=57.5,59,IF(F90&gt;=54.5,56,IF(F90&gt;=51.5,53,IF(F90&gt;=48.5,50,IF(F90&gt;=45.5,47,IF(F90&gt;=42.5,44,IF(F90&gt;=39.5,41,IF(F90&gt;=37,38,IF(F90&gt;=35,36,IF(F90&gt;=33,34,IF(F90&gt;=31,32,IF(F90&gt;=29,30,IF(F90&gt;=27,28,IF(F90&gt;=25,26,IF(F90&gt;=23,24,IF(F306&gt;=21,22,IF(F90&gt;=19.5,20,IF(F90&gt;=18.5,19,IF(F90&gt;=17.5,18,IF(F90&gt;=16.5,17,IF(F90&gt;=15.5,16,IF(F90&gt;=14.6,15,IF(F90&gt;=13.8,14.2,IF(F90&gt;=13,13.4,IF(F90&gt;=12.2,12.6,IF(F90&gt;=11.4,11.8,IF(F90&gt;=10.7,11,IF(F306&gt;=10.1,10.4,IF(F90&gt;=9.3,9.8,IF(F90&gt;=8.3,8.8,IF(F90&gt;=7.3,7.8,IF(F90&gt;=6.3,6.8,5.8)))))))))))))))))))))))))))))))))))))))))))))))))</f>
        <v>38</v>
      </c>
      <c r="G91" s="110">
        <f t="shared" ca="1" si="511"/>
        <v>38</v>
      </c>
      <c r="H91" s="110">
        <f t="shared" ca="1" si="511"/>
        <v>38</v>
      </c>
      <c r="I91" s="110">
        <f t="shared" ca="1" si="511"/>
        <v>38</v>
      </c>
      <c r="J91" s="110">
        <f t="shared" ca="1" si="511"/>
        <v>38</v>
      </c>
      <c r="K91" s="110">
        <f t="shared" ca="1" si="511"/>
        <v>38</v>
      </c>
      <c r="L91" s="110">
        <f t="shared" ca="1" si="511"/>
        <v>38</v>
      </c>
      <c r="M91" s="110">
        <f t="shared" ca="1" si="511"/>
        <v>38</v>
      </c>
      <c r="N91" s="110">
        <f t="shared" ca="1" si="511"/>
        <v>26</v>
      </c>
      <c r="O91" s="110">
        <f t="shared" ca="1" si="511"/>
        <v>26</v>
      </c>
      <c r="P91" s="110">
        <f t="shared" ca="1" si="511"/>
        <v>26</v>
      </c>
      <c r="Q91" s="110">
        <f t="shared" ca="1" si="511"/>
        <v>26</v>
      </c>
      <c r="R91" s="110">
        <f t="shared" ca="1" si="511"/>
        <v>26</v>
      </c>
      <c r="S91" s="110">
        <f t="shared" ca="1" si="511"/>
        <v>5.8</v>
      </c>
      <c r="T91" s="110">
        <f t="shared" ca="1" si="511"/>
        <v>5.8</v>
      </c>
      <c r="U91" s="110">
        <f t="shared" ca="1" si="511"/>
        <v>5.8</v>
      </c>
      <c r="V91" s="110">
        <f t="shared" ca="1" si="511"/>
        <v>5.8</v>
      </c>
      <c r="W91" s="110">
        <f t="shared" ca="1" si="511"/>
        <v>5.8</v>
      </c>
      <c r="X91" s="110">
        <f t="shared" ca="1" si="511"/>
        <v>5.8</v>
      </c>
      <c r="Y91" s="110">
        <f t="shared" ca="1" si="511"/>
        <v>5.8</v>
      </c>
      <c r="Z91" s="110">
        <f t="shared" ca="1" si="511"/>
        <v>5.8</v>
      </c>
      <c r="AA91" s="110">
        <f t="shared" ca="1" si="511"/>
        <v>5.8</v>
      </c>
      <c r="AB91" s="110">
        <f t="shared" ca="1" si="511"/>
        <v>5.8</v>
      </c>
      <c r="AC91" s="110">
        <f t="shared" ca="1" si="511"/>
        <v>5.8</v>
      </c>
      <c r="AD91" s="110">
        <f t="shared" ca="1" si="511"/>
        <v>5.8</v>
      </c>
      <c r="AE91" s="110">
        <f t="shared" ca="1" si="511"/>
        <v>5.8</v>
      </c>
      <c r="AF91" s="110">
        <f t="shared" ca="1" si="511"/>
        <v>5.8</v>
      </c>
      <c r="AG91" s="110">
        <f t="shared" ca="1" si="511"/>
        <v>5.8</v>
      </c>
      <c r="AH91" s="110">
        <f t="shared" ca="1" si="511"/>
        <v>5.8</v>
      </c>
      <c r="AI91" s="110">
        <f t="shared" ca="1" si="511"/>
        <v>5.8</v>
      </c>
      <c r="AJ91" s="110">
        <f t="shared" ca="1" si="511"/>
        <v>5.8</v>
      </c>
      <c r="AK91" s="110">
        <f t="shared" ca="1" si="511"/>
        <v>5.8</v>
      </c>
      <c r="AL91" s="110">
        <f t="shared" ref="AL91:BB91" ca="1" si="512">IF(AL90&gt;=135.5,139,IF(AL90&gt;=129.5,133,IF(AL90&gt;=123.5,127,IF(AL90&gt;=117.5,121,IF(AL90&gt;=111.5,115,IF(AL90&gt;=105.5,109,IF(AL90&gt;=100.5,103,IF(AL90&gt;=95.5,98,IF(AL90&gt;=90.5,93,IF(AL90&gt;=85.5,88,IF(AL90&gt;=81,83,IF(AL90&gt;=77,79,IF(AL90&gt;=73,75,IF(AL90&gt;=69.5,71,IF(AL90&gt;=66.5,68,IF(AL90&gt;=63.5,65,IF(AL90&gt;=60.5,62,IF(AL90&gt;=57.5,59,IF(AL90&gt;=54.5,56,IF(AL90&gt;=51.5,53,IF(AL90&gt;=48.5,50,IF(AL90&gt;=45.5,47,IF(AL90&gt;=42.5,44,IF(AL90&gt;=39.5,41,IF(AL90&gt;=37,38,IF(AL90&gt;=35,36,IF(AL90&gt;=33,34,IF(AL90&gt;=31,32,IF(AL90&gt;=29,30,IF(AL90&gt;=27,28,IF(AL90&gt;=25,26,IF(AL90&gt;=23,24,IF(AL306&gt;=21,22,IF(AL90&gt;=19.5,20,IF(AL90&gt;=18.5,19,IF(AL90&gt;=17.5,18,IF(AL90&gt;=16.5,17,IF(AL90&gt;=15.5,16,IF(AL90&gt;=14.6,15,IF(AL90&gt;=13.8,14.2,IF(AL90&gt;=13,13.4,IF(AL90&gt;=12.2,12.6,IF(AL90&gt;=11.4,11.8,IF(AL90&gt;=10.7,11,IF(AL306&gt;=10.1,10.4,IF(AL90&gt;=9.3,9.8,IF(AL90&gt;=8.3,8.8,IF(AL90&gt;=7.3,7.8,IF(AL90&gt;=6.3,6.8,5.8)))))))))))))))))))))))))))))))))))))))))))))))))</f>
        <v>5.8</v>
      </c>
      <c r="AM91" s="110">
        <f t="shared" ca="1" si="512"/>
        <v>5.8</v>
      </c>
      <c r="AN91" s="110">
        <f t="shared" ca="1" si="512"/>
        <v>5.8</v>
      </c>
      <c r="AO91" s="110">
        <f t="shared" ca="1" si="512"/>
        <v>5.8</v>
      </c>
      <c r="AP91" s="110">
        <f t="shared" ca="1" si="512"/>
        <v>5.8</v>
      </c>
      <c r="AQ91" s="110">
        <f t="shared" ca="1" si="512"/>
        <v>5.8</v>
      </c>
      <c r="AR91" s="110">
        <f t="shared" ca="1" si="512"/>
        <v>5.8</v>
      </c>
      <c r="AS91" s="110">
        <f t="shared" ca="1" si="512"/>
        <v>5.8</v>
      </c>
      <c r="AT91" s="110">
        <f t="shared" ca="1" si="512"/>
        <v>5.8</v>
      </c>
      <c r="AU91" s="110">
        <f t="shared" ca="1" si="512"/>
        <v>5.8</v>
      </c>
      <c r="AV91" s="110">
        <f t="shared" ca="1" si="512"/>
        <v>5.8</v>
      </c>
      <c r="AW91" s="110">
        <f t="shared" ca="1" si="512"/>
        <v>5.8</v>
      </c>
      <c r="AX91" s="110">
        <f t="shared" ca="1" si="512"/>
        <v>5.8</v>
      </c>
      <c r="AY91" s="110">
        <f t="shared" ca="1" si="512"/>
        <v>5.8</v>
      </c>
      <c r="AZ91" s="110">
        <f t="shared" ca="1" si="512"/>
        <v>5.8</v>
      </c>
      <c r="BA91" s="110">
        <f t="shared" ca="1" si="512"/>
        <v>5.8</v>
      </c>
      <c r="BB91" s="110">
        <f t="shared" ca="1" si="512"/>
        <v>5.8</v>
      </c>
      <c r="BC91" s="110">
        <f t="shared" ref="BC91:CC91" ca="1" si="513">IF(BC90&gt;=135.5,139,IF(BC90&gt;=129.5,133,IF(BC90&gt;=123.5,127,IF(BC90&gt;=117.5,121,IF(BC90&gt;=111.5,115,IF(BC90&gt;=105.5,109,IF(BC90&gt;=100.5,103,IF(BC90&gt;=95.5,98,IF(BC90&gt;=90.5,93,IF(BC90&gt;=85.5,88,IF(BC90&gt;=81,83,IF(BC90&gt;=77,79,IF(BC90&gt;=73,75,IF(BC90&gt;=69.5,71,IF(BC90&gt;=66.5,68,IF(BC90&gt;=63.5,65,IF(BC90&gt;=60.5,62,IF(BC90&gt;=57.5,59,IF(BC90&gt;=54.5,56,IF(BC90&gt;=51.5,53,IF(BC90&gt;=48.5,50,IF(BC90&gt;=45.5,47,IF(BC90&gt;=42.5,44,IF(BC90&gt;=39.5,41,IF(BC90&gt;=37,38,IF(BC90&gt;=35,36,IF(BC90&gt;=33,34,IF(BC90&gt;=31,32,IF(BC90&gt;=29,30,IF(BC90&gt;=27,28,IF(BC90&gt;=25,26,IF(BC90&gt;=23,24,IF(BC306&gt;=21,22,IF(BC90&gt;=19.5,20,IF(BC90&gt;=18.5,19,IF(BC90&gt;=17.5,18,IF(BC90&gt;=16.5,17,IF(BC90&gt;=15.5,16,IF(BC90&gt;=14.6,15,IF(BC90&gt;=13.8,14.2,IF(BC90&gt;=13,13.4,IF(BC90&gt;=12.2,12.6,IF(BC90&gt;=11.4,11.8,IF(BC90&gt;=10.7,11,IF(BC306&gt;=10.1,10.4,IF(BC90&gt;=9.3,9.8,IF(BC90&gt;=8.3,8.8,IF(BC90&gt;=7.3,7.8,IF(BC90&gt;=6.3,6.8,5.8)))))))))))))))))))))))))))))))))))))))))))))))))</f>
        <v>5.8</v>
      </c>
      <c r="BD91" s="110">
        <f t="shared" ca="1" si="513"/>
        <v>5.8</v>
      </c>
      <c r="BE91" s="110">
        <f t="shared" ca="1" si="513"/>
        <v>5.8</v>
      </c>
      <c r="BF91" s="110">
        <f t="shared" ca="1" si="513"/>
        <v>5.8</v>
      </c>
      <c r="BG91" s="110">
        <f t="shared" ca="1" si="513"/>
        <v>5.8</v>
      </c>
      <c r="BH91" s="110">
        <f t="shared" ca="1" si="513"/>
        <v>5.8</v>
      </c>
      <c r="BI91" s="110">
        <f t="shared" ca="1" si="513"/>
        <v>5.8</v>
      </c>
      <c r="BJ91" s="110">
        <f t="shared" ca="1" si="513"/>
        <v>5.8</v>
      </c>
      <c r="BK91" s="110">
        <f t="shared" ca="1" si="513"/>
        <v>5.8</v>
      </c>
      <c r="BL91" s="110">
        <f t="shared" ca="1" si="513"/>
        <v>5.8</v>
      </c>
      <c r="BM91" s="110">
        <f t="shared" ca="1" si="513"/>
        <v>5.8</v>
      </c>
      <c r="BN91" s="110">
        <f t="shared" ca="1" si="513"/>
        <v>5.8</v>
      </c>
      <c r="BO91" s="110">
        <f t="shared" ca="1" si="513"/>
        <v>5.8</v>
      </c>
      <c r="BP91" s="110">
        <f t="shared" ca="1" si="513"/>
        <v>5.8</v>
      </c>
      <c r="BQ91" s="110">
        <f t="shared" ca="1" si="513"/>
        <v>5.8</v>
      </c>
      <c r="BR91" s="110">
        <f t="shared" ca="1" si="513"/>
        <v>5.8</v>
      </c>
      <c r="BS91" s="110">
        <f t="shared" ca="1" si="513"/>
        <v>5.8</v>
      </c>
      <c r="BT91" s="110">
        <f t="shared" ca="1" si="513"/>
        <v>5.8</v>
      </c>
      <c r="BU91" s="110">
        <f t="shared" ca="1" si="513"/>
        <v>5.8</v>
      </c>
      <c r="BV91" s="110">
        <f t="shared" ca="1" si="513"/>
        <v>5.8</v>
      </c>
      <c r="BW91" s="110">
        <f t="shared" ca="1" si="513"/>
        <v>5.8</v>
      </c>
      <c r="BX91" s="110">
        <f t="shared" ca="1" si="513"/>
        <v>5.8</v>
      </c>
      <c r="BY91" s="110">
        <f t="shared" ca="1" si="513"/>
        <v>5.8</v>
      </c>
      <c r="BZ91" s="110">
        <f t="shared" ca="1" si="513"/>
        <v>5.8</v>
      </c>
      <c r="CA91" s="110">
        <f t="shared" ca="1" si="513"/>
        <v>5.8</v>
      </c>
      <c r="CB91" s="110">
        <f t="shared" ca="1" si="513"/>
        <v>5.8</v>
      </c>
      <c r="CC91" s="110">
        <f t="shared" ca="1" si="513"/>
        <v>5.8</v>
      </c>
    </row>
    <row r="92" spans="3:82" ht="10.199999999999999" customHeight="1" x14ac:dyDescent="0.45">
      <c r="C92" s="57"/>
      <c r="D92" s="478"/>
      <c r="E92" s="81" t="s">
        <v>173</v>
      </c>
      <c r="F92" s="79">
        <v>10</v>
      </c>
      <c r="G92" s="110">
        <f>F92</f>
        <v>10</v>
      </c>
      <c r="H92" s="110">
        <f t="shared" ref="H92:R92" si="514">G92</f>
        <v>10</v>
      </c>
      <c r="I92" s="110">
        <f t="shared" si="514"/>
        <v>10</v>
      </c>
      <c r="J92" s="110">
        <f t="shared" si="514"/>
        <v>10</v>
      </c>
      <c r="K92" s="110">
        <f t="shared" si="514"/>
        <v>10</v>
      </c>
      <c r="L92" s="110">
        <f t="shared" si="514"/>
        <v>10</v>
      </c>
      <c r="M92" s="110">
        <f t="shared" si="514"/>
        <v>10</v>
      </c>
      <c r="N92" s="110">
        <f t="shared" si="514"/>
        <v>10</v>
      </c>
      <c r="O92" s="110">
        <f t="shared" si="514"/>
        <v>10</v>
      </c>
      <c r="P92" s="110">
        <f t="shared" si="514"/>
        <v>10</v>
      </c>
      <c r="Q92" s="110">
        <f t="shared" si="514"/>
        <v>10</v>
      </c>
      <c r="R92" s="110">
        <f t="shared" si="514"/>
        <v>10</v>
      </c>
      <c r="S92" s="110">
        <f t="shared" ref="S92:AQ92" si="515">R92</f>
        <v>10</v>
      </c>
      <c r="T92" s="110">
        <f t="shared" si="515"/>
        <v>10</v>
      </c>
      <c r="U92" s="110">
        <f t="shared" si="515"/>
        <v>10</v>
      </c>
      <c r="V92" s="110">
        <f t="shared" si="515"/>
        <v>10</v>
      </c>
      <c r="W92" s="110">
        <f t="shared" si="515"/>
        <v>10</v>
      </c>
      <c r="X92" s="110">
        <f t="shared" si="515"/>
        <v>10</v>
      </c>
      <c r="Y92" s="110">
        <f t="shared" si="515"/>
        <v>10</v>
      </c>
      <c r="Z92" s="110">
        <f t="shared" si="515"/>
        <v>10</v>
      </c>
      <c r="AA92" s="110">
        <f t="shared" si="515"/>
        <v>10</v>
      </c>
      <c r="AB92" s="110">
        <f t="shared" si="515"/>
        <v>10</v>
      </c>
      <c r="AC92" s="110">
        <f t="shared" si="515"/>
        <v>10</v>
      </c>
      <c r="AD92" s="110">
        <f t="shared" si="515"/>
        <v>10</v>
      </c>
      <c r="AE92" s="110">
        <f t="shared" si="515"/>
        <v>10</v>
      </c>
      <c r="AF92" s="110">
        <f t="shared" si="515"/>
        <v>10</v>
      </c>
      <c r="AG92" s="110">
        <f t="shared" si="515"/>
        <v>10</v>
      </c>
      <c r="AH92" s="110">
        <f t="shared" si="515"/>
        <v>10</v>
      </c>
      <c r="AI92" s="110">
        <f t="shared" si="515"/>
        <v>10</v>
      </c>
      <c r="AJ92" s="110">
        <f t="shared" si="515"/>
        <v>10</v>
      </c>
      <c r="AK92" s="110">
        <f t="shared" si="515"/>
        <v>10</v>
      </c>
      <c r="AL92" s="110">
        <f t="shared" si="515"/>
        <v>10</v>
      </c>
      <c r="AM92" s="110">
        <f t="shared" si="515"/>
        <v>10</v>
      </c>
      <c r="AN92" s="110">
        <f t="shared" si="515"/>
        <v>10</v>
      </c>
      <c r="AO92" s="110">
        <f t="shared" si="515"/>
        <v>10</v>
      </c>
      <c r="AP92" s="110">
        <f t="shared" si="515"/>
        <v>10</v>
      </c>
      <c r="AQ92" s="110">
        <f t="shared" si="515"/>
        <v>10</v>
      </c>
      <c r="AR92" s="110">
        <f t="shared" ref="AR92:BB92" si="516">AQ92</f>
        <v>10</v>
      </c>
      <c r="AS92" s="110">
        <f t="shared" si="516"/>
        <v>10</v>
      </c>
      <c r="AT92" s="110">
        <f t="shared" si="516"/>
        <v>10</v>
      </c>
      <c r="AU92" s="110">
        <f t="shared" si="516"/>
        <v>10</v>
      </c>
      <c r="AV92" s="110">
        <f t="shared" si="516"/>
        <v>10</v>
      </c>
      <c r="AW92" s="110">
        <f t="shared" si="516"/>
        <v>10</v>
      </c>
      <c r="AX92" s="110">
        <f t="shared" si="516"/>
        <v>10</v>
      </c>
      <c r="AY92" s="110">
        <f t="shared" si="516"/>
        <v>10</v>
      </c>
      <c r="AZ92" s="110">
        <f t="shared" si="516"/>
        <v>10</v>
      </c>
      <c r="BA92" s="110">
        <f t="shared" si="516"/>
        <v>10</v>
      </c>
      <c r="BB92" s="110">
        <f t="shared" si="516"/>
        <v>10</v>
      </c>
      <c r="BC92" s="110">
        <f t="shared" ref="BC92" si="517">BB92</f>
        <v>10</v>
      </c>
      <c r="BD92" s="110">
        <f t="shared" ref="BD92" si="518">BC92</f>
        <v>10</v>
      </c>
      <c r="BE92" s="110">
        <f t="shared" ref="BE92" si="519">BD92</f>
        <v>10</v>
      </c>
      <c r="BF92" s="110">
        <f t="shared" ref="BF92" si="520">BE92</f>
        <v>10</v>
      </c>
      <c r="BG92" s="110">
        <f t="shared" ref="BG92" si="521">BF92</f>
        <v>10</v>
      </c>
      <c r="BH92" s="110">
        <f t="shared" ref="BH92" si="522">BG92</f>
        <v>10</v>
      </c>
      <c r="BI92" s="110">
        <f t="shared" ref="BI92" si="523">BH92</f>
        <v>10</v>
      </c>
      <c r="BJ92" s="110">
        <f t="shared" ref="BJ92" si="524">BI92</f>
        <v>10</v>
      </c>
      <c r="BK92" s="110">
        <f t="shared" ref="BK92" si="525">BJ92</f>
        <v>10</v>
      </c>
      <c r="BL92" s="110">
        <f t="shared" ref="BL92" si="526">BK92</f>
        <v>10</v>
      </c>
      <c r="BM92" s="110">
        <f t="shared" ref="BM92" si="527">BL92</f>
        <v>10</v>
      </c>
      <c r="BN92" s="110">
        <f t="shared" ref="BN92" si="528">BM92</f>
        <v>10</v>
      </c>
      <c r="BO92" s="110">
        <f t="shared" ref="BO92" si="529">BN92</f>
        <v>10</v>
      </c>
      <c r="BP92" s="110">
        <f t="shared" ref="BP92" si="530">BO92</f>
        <v>10</v>
      </c>
      <c r="BQ92" s="110">
        <f t="shared" ref="BQ92" si="531">BP92</f>
        <v>10</v>
      </c>
      <c r="BR92" s="110">
        <f t="shared" ref="BR92" si="532">BQ92</f>
        <v>10</v>
      </c>
      <c r="BS92" s="110">
        <f t="shared" ref="BS92" si="533">BR92</f>
        <v>10</v>
      </c>
      <c r="BT92" s="110">
        <f t="shared" ref="BT92" si="534">BS92</f>
        <v>10</v>
      </c>
      <c r="BU92" s="110">
        <f t="shared" ref="BU92" si="535">BT92</f>
        <v>10</v>
      </c>
      <c r="BV92" s="110">
        <f t="shared" ref="BV92" si="536">BU92</f>
        <v>10</v>
      </c>
      <c r="BW92" s="110">
        <f t="shared" ref="BW92" si="537">BV92</f>
        <v>10</v>
      </c>
      <c r="BX92" s="110">
        <f t="shared" ref="BX92" si="538">BW92</f>
        <v>10</v>
      </c>
      <c r="BY92" s="110">
        <f t="shared" ref="BY92" si="539">BX92</f>
        <v>10</v>
      </c>
      <c r="BZ92" s="110">
        <f t="shared" ref="BZ92" si="540">BY92</f>
        <v>10</v>
      </c>
      <c r="CA92" s="110">
        <f t="shared" ref="CA92" si="541">BZ92</f>
        <v>10</v>
      </c>
      <c r="CB92" s="110">
        <f t="shared" ref="CB92" si="542">CA92</f>
        <v>10</v>
      </c>
      <c r="CC92" s="110">
        <f t="shared" ref="CC92" si="543">CB92</f>
        <v>10</v>
      </c>
    </row>
    <row r="93" spans="3:82" ht="10.199999999999999" customHeight="1" x14ac:dyDescent="0.45">
      <c r="C93" s="57"/>
      <c r="D93" s="478"/>
      <c r="E93" s="81" t="s">
        <v>158</v>
      </c>
      <c r="F93" s="79">
        <f>F91*F92/100/2*12</f>
        <v>22.799999999999997</v>
      </c>
      <c r="G93" s="110">
        <f t="shared" ref="G93" ca="1" si="544">G91*G92/100/2*12</f>
        <v>22.799999999999997</v>
      </c>
      <c r="H93" s="110">
        <f t="shared" ref="H93:R93" ca="1" si="545">H91*H92/100/2*12</f>
        <v>22.799999999999997</v>
      </c>
      <c r="I93" s="110">
        <f t="shared" ca="1" si="545"/>
        <v>22.799999999999997</v>
      </c>
      <c r="J93" s="110">
        <f t="shared" ca="1" si="545"/>
        <v>22.799999999999997</v>
      </c>
      <c r="K93" s="110">
        <f t="shared" ca="1" si="545"/>
        <v>22.799999999999997</v>
      </c>
      <c r="L93" s="110">
        <f t="shared" ca="1" si="545"/>
        <v>22.799999999999997</v>
      </c>
      <c r="M93" s="110">
        <f t="shared" ca="1" si="545"/>
        <v>22.799999999999997</v>
      </c>
      <c r="N93" s="110">
        <f t="shared" ca="1" si="545"/>
        <v>15.600000000000001</v>
      </c>
      <c r="O93" s="110">
        <f t="shared" ca="1" si="545"/>
        <v>15.600000000000001</v>
      </c>
      <c r="P93" s="110">
        <f t="shared" ca="1" si="545"/>
        <v>15.600000000000001</v>
      </c>
      <c r="Q93" s="110">
        <f t="shared" ca="1" si="545"/>
        <v>15.600000000000001</v>
      </c>
      <c r="R93" s="110">
        <f t="shared" ca="1" si="545"/>
        <v>15.600000000000001</v>
      </c>
      <c r="S93" s="110">
        <f t="shared" ref="S93:AQ93" ca="1" si="546">S91*S92/100/2*12</f>
        <v>3.4799999999999995</v>
      </c>
      <c r="T93" s="110">
        <f t="shared" ca="1" si="546"/>
        <v>3.4799999999999995</v>
      </c>
      <c r="U93" s="110">
        <f t="shared" ca="1" si="546"/>
        <v>3.4799999999999995</v>
      </c>
      <c r="V93" s="110">
        <f t="shared" ca="1" si="546"/>
        <v>3.4799999999999995</v>
      </c>
      <c r="W93" s="110">
        <f t="shared" ca="1" si="546"/>
        <v>3.4799999999999995</v>
      </c>
      <c r="X93" s="110">
        <f t="shared" ca="1" si="546"/>
        <v>3.4799999999999995</v>
      </c>
      <c r="Y93" s="110">
        <f t="shared" ca="1" si="546"/>
        <v>3.4799999999999995</v>
      </c>
      <c r="Z93" s="110">
        <f t="shared" ca="1" si="546"/>
        <v>3.4799999999999995</v>
      </c>
      <c r="AA93" s="110">
        <f t="shared" ca="1" si="546"/>
        <v>3.4799999999999995</v>
      </c>
      <c r="AB93" s="110">
        <f t="shared" ca="1" si="546"/>
        <v>3.4799999999999995</v>
      </c>
      <c r="AC93" s="110">
        <f t="shared" ca="1" si="546"/>
        <v>3.4799999999999995</v>
      </c>
      <c r="AD93" s="110">
        <f t="shared" ca="1" si="546"/>
        <v>3.4799999999999995</v>
      </c>
      <c r="AE93" s="110">
        <f t="shared" ca="1" si="546"/>
        <v>3.4799999999999995</v>
      </c>
      <c r="AF93" s="110">
        <f t="shared" ca="1" si="546"/>
        <v>3.4799999999999995</v>
      </c>
      <c r="AG93" s="110">
        <f t="shared" ca="1" si="546"/>
        <v>3.4799999999999995</v>
      </c>
      <c r="AH93" s="110">
        <f t="shared" ca="1" si="546"/>
        <v>3.4799999999999995</v>
      </c>
      <c r="AI93" s="110">
        <f t="shared" ca="1" si="546"/>
        <v>3.4799999999999995</v>
      </c>
      <c r="AJ93" s="110">
        <f t="shared" ca="1" si="546"/>
        <v>3.4799999999999995</v>
      </c>
      <c r="AK93" s="110">
        <f t="shared" ca="1" si="546"/>
        <v>3.4799999999999995</v>
      </c>
      <c r="AL93" s="110">
        <f t="shared" ca="1" si="546"/>
        <v>3.4799999999999995</v>
      </c>
      <c r="AM93" s="110">
        <f t="shared" ca="1" si="546"/>
        <v>3.4799999999999995</v>
      </c>
      <c r="AN93" s="110">
        <f t="shared" ca="1" si="546"/>
        <v>3.4799999999999995</v>
      </c>
      <c r="AO93" s="110">
        <f t="shared" ca="1" si="546"/>
        <v>3.4799999999999995</v>
      </c>
      <c r="AP93" s="110">
        <f t="shared" ca="1" si="546"/>
        <v>3.4799999999999995</v>
      </c>
      <c r="AQ93" s="110">
        <f t="shared" ca="1" si="546"/>
        <v>3.4799999999999995</v>
      </c>
      <c r="AR93" s="110">
        <f t="shared" ref="AR93:BB93" ca="1" si="547">AR91*AR92/100/2*12</f>
        <v>3.4799999999999995</v>
      </c>
      <c r="AS93" s="110">
        <f t="shared" ca="1" si="547"/>
        <v>3.4799999999999995</v>
      </c>
      <c r="AT93" s="110">
        <f t="shared" ca="1" si="547"/>
        <v>3.4799999999999995</v>
      </c>
      <c r="AU93" s="110">
        <f t="shared" ca="1" si="547"/>
        <v>3.4799999999999995</v>
      </c>
      <c r="AV93" s="110">
        <f t="shared" ca="1" si="547"/>
        <v>3.4799999999999995</v>
      </c>
      <c r="AW93" s="110">
        <f t="shared" ca="1" si="547"/>
        <v>3.4799999999999995</v>
      </c>
      <c r="AX93" s="110">
        <f t="shared" ca="1" si="547"/>
        <v>3.4799999999999995</v>
      </c>
      <c r="AY93" s="110">
        <f t="shared" ca="1" si="547"/>
        <v>3.4799999999999995</v>
      </c>
      <c r="AZ93" s="110">
        <f t="shared" ca="1" si="547"/>
        <v>3.4799999999999995</v>
      </c>
      <c r="BA93" s="110">
        <f t="shared" ca="1" si="547"/>
        <v>3.4799999999999995</v>
      </c>
      <c r="BB93" s="110">
        <f t="shared" ca="1" si="547"/>
        <v>3.4799999999999995</v>
      </c>
      <c r="BC93" s="110">
        <f t="shared" ref="BC93:CC93" ca="1" si="548">BC91*BC92/100/2*12</f>
        <v>3.4799999999999995</v>
      </c>
      <c r="BD93" s="110">
        <f t="shared" ca="1" si="548"/>
        <v>3.4799999999999995</v>
      </c>
      <c r="BE93" s="110">
        <f t="shared" ca="1" si="548"/>
        <v>3.4799999999999995</v>
      </c>
      <c r="BF93" s="110">
        <f t="shared" ca="1" si="548"/>
        <v>3.4799999999999995</v>
      </c>
      <c r="BG93" s="110">
        <f t="shared" ca="1" si="548"/>
        <v>3.4799999999999995</v>
      </c>
      <c r="BH93" s="110">
        <f t="shared" ca="1" si="548"/>
        <v>3.4799999999999995</v>
      </c>
      <c r="BI93" s="110">
        <f t="shared" ca="1" si="548"/>
        <v>3.4799999999999995</v>
      </c>
      <c r="BJ93" s="110">
        <f t="shared" ca="1" si="548"/>
        <v>3.4799999999999995</v>
      </c>
      <c r="BK93" s="110">
        <f t="shared" ca="1" si="548"/>
        <v>3.4799999999999995</v>
      </c>
      <c r="BL93" s="110">
        <f t="shared" ca="1" si="548"/>
        <v>3.4799999999999995</v>
      </c>
      <c r="BM93" s="110">
        <f t="shared" ca="1" si="548"/>
        <v>3.4799999999999995</v>
      </c>
      <c r="BN93" s="110">
        <f t="shared" ca="1" si="548"/>
        <v>3.4799999999999995</v>
      </c>
      <c r="BO93" s="110">
        <f t="shared" ca="1" si="548"/>
        <v>3.4799999999999995</v>
      </c>
      <c r="BP93" s="110">
        <f t="shared" ca="1" si="548"/>
        <v>3.4799999999999995</v>
      </c>
      <c r="BQ93" s="110">
        <f t="shared" ca="1" si="548"/>
        <v>3.4799999999999995</v>
      </c>
      <c r="BR93" s="110">
        <f t="shared" ca="1" si="548"/>
        <v>3.4799999999999995</v>
      </c>
      <c r="BS93" s="110">
        <f t="shared" ca="1" si="548"/>
        <v>3.4799999999999995</v>
      </c>
      <c r="BT93" s="110">
        <f t="shared" ca="1" si="548"/>
        <v>3.4799999999999995</v>
      </c>
      <c r="BU93" s="110">
        <f t="shared" ca="1" si="548"/>
        <v>3.4799999999999995</v>
      </c>
      <c r="BV93" s="110">
        <f t="shared" ca="1" si="548"/>
        <v>3.4799999999999995</v>
      </c>
      <c r="BW93" s="110">
        <f t="shared" ca="1" si="548"/>
        <v>3.4799999999999995</v>
      </c>
      <c r="BX93" s="110">
        <f t="shared" ca="1" si="548"/>
        <v>3.4799999999999995</v>
      </c>
      <c r="BY93" s="110">
        <f t="shared" ca="1" si="548"/>
        <v>3.4799999999999995</v>
      </c>
      <c r="BZ93" s="110">
        <f t="shared" ca="1" si="548"/>
        <v>3.4799999999999995</v>
      </c>
      <c r="CA93" s="110">
        <f t="shared" ca="1" si="548"/>
        <v>3.4799999999999995</v>
      </c>
      <c r="CB93" s="110">
        <f t="shared" ca="1" si="548"/>
        <v>3.4799999999999995</v>
      </c>
      <c r="CC93" s="110">
        <f t="shared" ca="1" si="548"/>
        <v>3.4799999999999995</v>
      </c>
    </row>
    <row r="94" spans="3:82" ht="10.199999999999999" customHeight="1" x14ac:dyDescent="0.45">
      <c r="C94" s="57"/>
      <c r="D94" s="478"/>
      <c r="E94" s="81" t="s">
        <v>156</v>
      </c>
      <c r="F94" s="79">
        <f>IF(ROUNDDOWN(基本データ!I14/1000,0)*1000&lt;=1500000,ROUNDDOWN(基本データ!I14/1000,0)*1000,1500000)/10000</f>
        <v>78</v>
      </c>
      <c r="G94" s="110">
        <f t="shared" ref="G94:AL94" ca="1" si="549">IF(G52=F52,F94,0)</f>
        <v>78</v>
      </c>
      <c r="H94" s="110">
        <f t="shared" ca="1" si="549"/>
        <v>78</v>
      </c>
      <c r="I94" s="110">
        <f t="shared" ca="1" si="549"/>
        <v>78</v>
      </c>
      <c r="J94" s="110">
        <f t="shared" ca="1" si="549"/>
        <v>78</v>
      </c>
      <c r="K94" s="110">
        <f t="shared" ca="1" si="549"/>
        <v>78</v>
      </c>
      <c r="L94" s="110">
        <f t="shared" ca="1" si="549"/>
        <v>78</v>
      </c>
      <c r="M94" s="110">
        <f t="shared" ca="1" si="549"/>
        <v>78</v>
      </c>
      <c r="N94" s="110">
        <f t="shared" ca="1" si="549"/>
        <v>0</v>
      </c>
      <c r="O94" s="110">
        <f t="shared" ca="1" si="549"/>
        <v>0</v>
      </c>
      <c r="P94" s="110">
        <f t="shared" ca="1" si="549"/>
        <v>0</v>
      </c>
      <c r="Q94" s="110">
        <f t="shared" ca="1" si="549"/>
        <v>0</v>
      </c>
      <c r="R94" s="110">
        <f t="shared" ca="1" si="549"/>
        <v>0</v>
      </c>
      <c r="S94" s="110">
        <f t="shared" ca="1" si="549"/>
        <v>0</v>
      </c>
      <c r="T94" s="110">
        <f t="shared" ca="1" si="549"/>
        <v>0</v>
      </c>
      <c r="U94" s="110">
        <f t="shared" ca="1" si="549"/>
        <v>0</v>
      </c>
      <c r="V94" s="110">
        <f t="shared" ca="1" si="549"/>
        <v>0</v>
      </c>
      <c r="W94" s="110">
        <f t="shared" ca="1" si="549"/>
        <v>0</v>
      </c>
      <c r="X94" s="110">
        <f t="shared" ca="1" si="549"/>
        <v>0</v>
      </c>
      <c r="Y94" s="110">
        <f t="shared" ca="1" si="549"/>
        <v>0</v>
      </c>
      <c r="Z94" s="110">
        <f t="shared" ca="1" si="549"/>
        <v>0</v>
      </c>
      <c r="AA94" s="110">
        <f t="shared" ca="1" si="549"/>
        <v>0</v>
      </c>
      <c r="AB94" s="110">
        <f t="shared" ca="1" si="549"/>
        <v>0</v>
      </c>
      <c r="AC94" s="110">
        <f t="shared" ca="1" si="549"/>
        <v>0</v>
      </c>
      <c r="AD94" s="110">
        <f t="shared" ca="1" si="549"/>
        <v>0</v>
      </c>
      <c r="AE94" s="110">
        <f t="shared" ca="1" si="549"/>
        <v>0</v>
      </c>
      <c r="AF94" s="110">
        <f t="shared" ca="1" si="549"/>
        <v>0</v>
      </c>
      <c r="AG94" s="110">
        <f t="shared" ca="1" si="549"/>
        <v>0</v>
      </c>
      <c r="AH94" s="110">
        <f t="shared" ca="1" si="549"/>
        <v>0</v>
      </c>
      <c r="AI94" s="110">
        <f t="shared" ca="1" si="549"/>
        <v>0</v>
      </c>
      <c r="AJ94" s="110">
        <f t="shared" ca="1" si="549"/>
        <v>0</v>
      </c>
      <c r="AK94" s="110">
        <f t="shared" ca="1" si="549"/>
        <v>0</v>
      </c>
      <c r="AL94" s="110">
        <f t="shared" ca="1" si="549"/>
        <v>0</v>
      </c>
      <c r="AM94" s="110">
        <f t="shared" ref="AM94:BB94" ca="1" si="550">IF(AM52=AL52,AL94,0)</f>
        <v>0</v>
      </c>
      <c r="AN94" s="110">
        <f t="shared" ca="1" si="550"/>
        <v>0</v>
      </c>
      <c r="AO94" s="110">
        <f t="shared" ca="1" si="550"/>
        <v>0</v>
      </c>
      <c r="AP94" s="110">
        <f t="shared" ca="1" si="550"/>
        <v>0</v>
      </c>
      <c r="AQ94" s="110">
        <f t="shared" ca="1" si="550"/>
        <v>0</v>
      </c>
      <c r="AR94" s="110">
        <f t="shared" ca="1" si="550"/>
        <v>0</v>
      </c>
      <c r="AS94" s="110">
        <f t="shared" ca="1" si="550"/>
        <v>0</v>
      </c>
      <c r="AT94" s="110">
        <f t="shared" ca="1" si="550"/>
        <v>0</v>
      </c>
      <c r="AU94" s="110">
        <f t="shared" ca="1" si="550"/>
        <v>0</v>
      </c>
      <c r="AV94" s="110">
        <f t="shared" ca="1" si="550"/>
        <v>0</v>
      </c>
      <c r="AW94" s="110">
        <f t="shared" ca="1" si="550"/>
        <v>0</v>
      </c>
      <c r="AX94" s="110">
        <f t="shared" ca="1" si="550"/>
        <v>0</v>
      </c>
      <c r="AY94" s="110">
        <f t="shared" ca="1" si="550"/>
        <v>0</v>
      </c>
      <c r="AZ94" s="110">
        <f t="shared" ca="1" si="550"/>
        <v>0</v>
      </c>
      <c r="BA94" s="110">
        <f t="shared" ca="1" si="550"/>
        <v>0</v>
      </c>
      <c r="BB94" s="110">
        <f t="shared" ca="1" si="550"/>
        <v>0</v>
      </c>
      <c r="BC94" s="110">
        <f t="shared" ref="BC94" ca="1" si="551">IF(BC52=BB52,BB94,0)</f>
        <v>0</v>
      </c>
      <c r="BD94" s="110">
        <f t="shared" ref="BD94" ca="1" si="552">IF(BD52=BC52,BC94,0)</f>
        <v>0</v>
      </c>
      <c r="BE94" s="110">
        <f t="shared" ref="BE94" ca="1" si="553">IF(BE52=BD52,BD94,0)</f>
        <v>0</v>
      </c>
      <c r="BF94" s="110">
        <f t="shared" ref="BF94" ca="1" si="554">IF(BF52=BE52,BE94,0)</f>
        <v>0</v>
      </c>
      <c r="BG94" s="110">
        <f t="shared" ref="BG94" ca="1" si="555">IF(BG52=BF52,BF94,0)</f>
        <v>0</v>
      </c>
      <c r="BH94" s="110">
        <f t="shared" ref="BH94" ca="1" si="556">IF(BH52=BG52,BG94,0)</f>
        <v>0</v>
      </c>
      <c r="BI94" s="110">
        <f t="shared" ref="BI94" ca="1" si="557">IF(BI52=BH52,BH94,0)</f>
        <v>0</v>
      </c>
      <c r="BJ94" s="110">
        <f t="shared" ref="BJ94" ca="1" si="558">IF(BJ52=BI52,BI94,0)</f>
        <v>0</v>
      </c>
      <c r="BK94" s="110">
        <f t="shared" ref="BK94" ca="1" si="559">IF(BK52=BJ52,BJ94,0)</f>
        <v>0</v>
      </c>
      <c r="BL94" s="110">
        <f t="shared" ref="BL94" ca="1" si="560">IF(BL52=BK52,BK94,0)</f>
        <v>0</v>
      </c>
      <c r="BM94" s="110">
        <f t="shared" ref="BM94" ca="1" si="561">IF(BM52=BL52,BL94,0)</f>
        <v>0</v>
      </c>
      <c r="BN94" s="110">
        <f t="shared" ref="BN94" ca="1" si="562">IF(BN52=BM52,BM94,0)</f>
        <v>0</v>
      </c>
      <c r="BO94" s="110">
        <f t="shared" ref="BO94" ca="1" si="563">IF(BO52=BN52,BN94,0)</f>
        <v>0</v>
      </c>
      <c r="BP94" s="110">
        <f t="shared" ref="BP94" ca="1" si="564">IF(BP52=BO52,BO94,0)</f>
        <v>0</v>
      </c>
      <c r="BQ94" s="110">
        <f t="shared" ref="BQ94" ca="1" si="565">IF(BQ52=BP52,BP94,0)</f>
        <v>0</v>
      </c>
      <c r="BR94" s="110">
        <f t="shared" ref="BR94" ca="1" si="566">IF(BR52=BQ52,BQ94,0)</f>
        <v>0</v>
      </c>
      <c r="BS94" s="110">
        <f t="shared" ref="BS94" ca="1" si="567">IF(BS52=BR52,BR94,0)</f>
        <v>0</v>
      </c>
      <c r="BT94" s="110">
        <f t="shared" ref="BT94" ca="1" si="568">IF(BT52=BS52,BS94,0)</f>
        <v>0</v>
      </c>
      <c r="BU94" s="110">
        <f t="shared" ref="BU94" ca="1" si="569">IF(BU52=BT52,BT94,0)</f>
        <v>0</v>
      </c>
      <c r="BV94" s="110">
        <f t="shared" ref="BV94" ca="1" si="570">IF(BV52=BU52,BU94,0)</f>
        <v>0</v>
      </c>
      <c r="BW94" s="110">
        <f t="shared" ref="BW94" ca="1" si="571">IF(BW52=BV52,BV94,0)</f>
        <v>0</v>
      </c>
      <c r="BX94" s="110">
        <f t="shared" ref="BX94" ca="1" si="572">IF(BX52=BW52,BW94,0)</f>
        <v>0</v>
      </c>
      <c r="BY94" s="110">
        <f t="shared" ref="BY94" ca="1" si="573">IF(BY52=BX52,BX94,0)</f>
        <v>0</v>
      </c>
      <c r="BZ94" s="110">
        <f t="shared" ref="BZ94" ca="1" si="574">IF(BZ52=BY52,BY94,0)</f>
        <v>0</v>
      </c>
      <c r="CA94" s="110">
        <f t="shared" ref="CA94" ca="1" si="575">IF(CA52=BZ52,BZ94,0)</f>
        <v>0</v>
      </c>
      <c r="CB94" s="110">
        <f t="shared" ref="CB94" ca="1" si="576">IF(CB52=CA52,CA94,0)</f>
        <v>0</v>
      </c>
      <c r="CC94" s="110">
        <f t="shared" ref="CC94" ca="1" si="577">IF(CC52=CB52,CB94,0)</f>
        <v>0</v>
      </c>
    </row>
    <row r="95" spans="3:82" ht="10.199999999999999" customHeight="1" x14ac:dyDescent="0.45">
      <c r="C95" s="57"/>
      <c r="D95" s="478"/>
      <c r="E95" s="81" t="s">
        <v>157</v>
      </c>
      <c r="F95" s="79">
        <f>IF(ROUNDDOWN(基本データ!J14/1000,0)*1000&lt;=1500000,ROUNDDOWN(基本データ!J14/1000,0)*1000,1500000)/10000</f>
        <v>78</v>
      </c>
      <c r="G95" s="110">
        <f t="shared" ref="G95:AL95" ca="1" si="578">IF(G52=F52,F95,0)</f>
        <v>78</v>
      </c>
      <c r="H95" s="110">
        <f t="shared" ca="1" si="578"/>
        <v>78</v>
      </c>
      <c r="I95" s="110">
        <f t="shared" ca="1" si="578"/>
        <v>78</v>
      </c>
      <c r="J95" s="110">
        <f t="shared" ca="1" si="578"/>
        <v>78</v>
      </c>
      <c r="K95" s="110">
        <f t="shared" ca="1" si="578"/>
        <v>78</v>
      </c>
      <c r="L95" s="110">
        <f t="shared" ca="1" si="578"/>
        <v>78</v>
      </c>
      <c r="M95" s="110">
        <f t="shared" ca="1" si="578"/>
        <v>78</v>
      </c>
      <c r="N95" s="110">
        <f t="shared" ca="1" si="578"/>
        <v>0</v>
      </c>
      <c r="O95" s="110">
        <f t="shared" ca="1" si="578"/>
        <v>0</v>
      </c>
      <c r="P95" s="110">
        <f t="shared" ca="1" si="578"/>
        <v>0</v>
      </c>
      <c r="Q95" s="110">
        <f t="shared" ca="1" si="578"/>
        <v>0</v>
      </c>
      <c r="R95" s="110">
        <f t="shared" ca="1" si="578"/>
        <v>0</v>
      </c>
      <c r="S95" s="110">
        <f t="shared" ca="1" si="578"/>
        <v>0</v>
      </c>
      <c r="T95" s="110">
        <f t="shared" ca="1" si="578"/>
        <v>0</v>
      </c>
      <c r="U95" s="110">
        <f t="shared" ca="1" si="578"/>
        <v>0</v>
      </c>
      <c r="V95" s="110">
        <f t="shared" ca="1" si="578"/>
        <v>0</v>
      </c>
      <c r="W95" s="110">
        <f t="shared" ca="1" si="578"/>
        <v>0</v>
      </c>
      <c r="X95" s="110">
        <f t="shared" ca="1" si="578"/>
        <v>0</v>
      </c>
      <c r="Y95" s="110">
        <f t="shared" ca="1" si="578"/>
        <v>0</v>
      </c>
      <c r="Z95" s="110">
        <f t="shared" ca="1" si="578"/>
        <v>0</v>
      </c>
      <c r="AA95" s="110">
        <f t="shared" ca="1" si="578"/>
        <v>0</v>
      </c>
      <c r="AB95" s="110">
        <f t="shared" ca="1" si="578"/>
        <v>0</v>
      </c>
      <c r="AC95" s="110">
        <f t="shared" ca="1" si="578"/>
        <v>0</v>
      </c>
      <c r="AD95" s="110">
        <f t="shared" ca="1" si="578"/>
        <v>0</v>
      </c>
      <c r="AE95" s="110">
        <f t="shared" ca="1" si="578"/>
        <v>0</v>
      </c>
      <c r="AF95" s="110">
        <f t="shared" ca="1" si="578"/>
        <v>0</v>
      </c>
      <c r="AG95" s="110">
        <f t="shared" ca="1" si="578"/>
        <v>0</v>
      </c>
      <c r="AH95" s="110">
        <f t="shared" ca="1" si="578"/>
        <v>0</v>
      </c>
      <c r="AI95" s="110">
        <f t="shared" ca="1" si="578"/>
        <v>0</v>
      </c>
      <c r="AJ95" s="110">
        <f t="shared" ca="1" si="578"/>
        <v>0</v>
      </c>
      <c r="AK95" s="110">
        <f t="shared" ca="1" si="578"/>
        <v>0</v>
      </c>
      <c r="AL95" s="110">
        <f t="shared" ca="1" si="578"/>
        <v>0</v>
      </c>
      <c r="AM95" s="110">
        <f t="shared" ref="AM95:BB95" ca="1" si="579">IF(AM52=AL52,AL95,0)</f>
        <v>0</v>
      </c>
      <c r="AN95" s="110">
        <f t="shared" ca="1" si="579"/>
        <v>0</v>
      </c>
      <c r="AO95" s="110">
        <f t="shared" ca="1" si="579"/>
        <v>0</v>
      </c>
      <c r="AP95" s="110">
        <f t="shared" ca="1" si="579"/>
        <v>0</v>
      </c>
      <c r="AQ95" s="110">
        <f t="shared" ca="1" si="579"/>
        <v>0</v>
      </c>
      <c r="AR95" s="110">
        <f t="shared" ca="1" si="579"/>
        <v>0</v>
      </c>
      <c r="AS95" s="110">
        <f t="shared" ca="1" si="579"/>
        <v>0</v>
      </c>
      <c r="AT95" s="110">
        <f t="shared" ca="1" si="579"/>
        <v>0</v>
      </c>
      <c r="AU95" s="110">
        <f t="shared" ca="1" si="579"/>
        <v>0</v>
      </c>
      <c r="AV95" s="110">
        <f t="shared" ca="1" si="579"/>
        <v>0</v>
      </c>
      <c r="AW95" s="110">
        <f t="shared" ca="1" si="579"/>
        <v>0</v>
      </c>
      <c r="AX95" s="110">
        <f t="shared" ca="1" si="579"/>
        <v>0</v>
      </c>
      <c r="AY95" s="110">
        <f t="shared" ca="1" si="579"/>
        <v>0</v>
      </c>
      <c r="AZ95" s="110">
        <f t="shared" ca="1" si="579"/>
        <v>0</v>
      </c>
      <c r="BA95" s="110">
        <f t="shared" ca="1" si="579"/>
        <v>0</v>
      </c>
      <c r="BB95" s="110">
        <f t="shared" ca="1" si="579"/>
        <v>0</v>
      </c>
      <c r="BC95" s="110">
        <f t="shared" ref="BC95" ca="1" si="580">IF(BC52=BB52,BB95,0)</f>
        <v>0</v>
      </c>
      <c r="BD95" s="110">
        <f t="shared" ref="BD95" ca="1" si="581">IF(BD52=BC52,BC95,0)</f>
        <v>0</v>
      </c>
      <c r="BE95" s="110">
        <f t="shared" ref="BE95" ca="1" si="582">IF(BE52=BD52,BD95,0)</f>
        <v>0</v>
      </c>
      <c r="BF95" s="110">
        <f t="shared" ref="BF95" ca="1" si="583">IF(BF52=BE52,BE95,0)</f>
        <v>0</v>
      </c>
      <c r="BG95" s="110">
        <f t="shared" ref="BG95" ca="1" si="584">IF(BG52=BF52,BF95,0)</f>
        <v>0</v>
      </c>
      <c r="BH95" s="110">
        <f t="shared" ref="BH95" ca="1" si="585">IF(BH52=BG52,BG95,0)</f>
        <v>0</v>
      </c>
      <c r="BI95" s="110">
        <f t="shared" ref="BI95" ca="1" si="586">IF(BI52=BH52,BH95,0)</f>
        <v>0</v>
      </c>
      <c r="BJ95" s="110">
        <f t="shared" ref="BJ95" ca="1" si="587">IF(BJ52=BI52,BI95,0)</f>
        <v>0</v>
      </c>
      <c r="BK95" s="110">
        <f t="shared" ref="BK95" ca="1" si="588">IF(BK52=BJ52,BJ95,0)</f>
        <v>0</v>
      </c>
      <c r="BL95" s="110">
        <f t="shared" ref="BL95" ca="1" si="589">IF(BL52=BK52,BK95,0)</f>
        <v>0</v>
      </c>
      <c r="BM95" s="110">
        <f t="shared" ref="BM95" ca="1" si="590">IF(BM52=BL52,BL95,0)</f>
        <v>0</v>
      </c>
      <c r="BN95" s="110">
        <f t="shared" ref="BN95" ca="1" si="591">IF(BN52=BM52,BM95,0)</f>
        <v>0</v>
      </c>
      <c r="BO95" s="110">
        <f t="shared" ref="BO95" ca="1" si="592">IF(BO52=BN52,BN95,0)</f>
        <v>0</v>
      </c>
      <c r="BP95" s="110">
        <f t="shared" ref="BP95" ca="1" si="593">IF(BP52=BO52,BO95,0)</f>
        <v>0</v>
      </c>
      <c r="BQ95" s="110">
        <f t="shared" ref="BQ95" ca="1" si="594">IF(BQ52=BP52,BP95,0)</f>
        <v>0</v>
      </c>
      <c r="BR95" s="110">
        <f t="shared" ref="BR95" ca="1" si="595">IF(BR52=BQ52,BQ95,0)</f>
        <v>0</v>
      </c>
      <c r="BS95" s="110">
        <f t="shared" ref="BS95" ca="1" si="596">IF(BS52=BR52,BR95,0)</f>
        <v>0</v>
      </c>
      <c r="BT95" s="110">
        <f t="shared" ref="BT95" ca="1" si="597">IF(BT52=BS52,BS95,0)</f>
        <v>0</v>
      </c>
      <c r="BU95" s="110">
        <f t="shared" ref="BU95" ca="1" si="598">IF(BU52=BT52,BT95,0)</f>
        <v>0</v>
      </c>
      <c r="BV95" s="110">
        <f t="shared" ref="BV95" ca="1" si="599">IF(BV52=BU52,BU95,0)</f>
        <v>0</v>
      </c>
      <c r="BW95" s="110">
        <f t="shared" ref="BW95" ca="1" si="600">IF(BW52=BV52,BV95,0)</f>
        <v>0</v>
      </c>
      <c r="BX95" s="110">
        <f t="shared" ref="BX95" ca="1" si="601">IF(BX52=BW52,BW95,0)</f>
        <v>0</v>
      </c>
      <c r="BY95" s="110">
        <f t="shared" ref="BY95" ca="1" si="602">IF(BY52=BX52,BX95,0)</f>
        <v>0</v>
      </c>
      <c r="BZ95" s="110">
        <f t="shared" ref="BZ95" ca="1" si="603">IF(BZ52=BY52,BY95,0)</f>
        <v>0</v>
      </c>
      <c r="CA95" s="110">
        <f t="shared" ref="CA95" ca="1" si="604">IF(CA52=BZ52,BZ95,0)</f>
        <v>0</v>
      </c>
      <c r="CB95" s="110">
        <f t="shared" ref="CB95" ca="1" si="605">IF(CB52=CA52,CA95,0)</f>
        <v>0</v>
      </c>
      <c r="CC95" s="110">
        <f t="shared" ref="CC95" ca="1" si="606">IF(CC52=CB52,CB95,0)</f>
        <v>0</v>
      </c>
    </row>
    <row r="96" spans="3:82" ht="10.199999999999999" customHeight="1" x14ac:dyDescent="0.45">
      <c r="C96" s="57"/>
      <c r="D96" s="478"/>
      <c r="E96" s="81" t="s">
        <v>173</v>
      </c>
      <c r="F96" s="79">
        <f>F92</f>
        <v>10</v>
      </c>
      <c r="G96" s="110">
        <f>F96</f>
        <v>10</v>
      </c>
      <c r="H96" s="110">
        <f t="shared" ref="H96:R96" si="607">G96</f>
        <v>10</v>
      </c>
      <c r="I96" s="110">
        <f t="shared" si="607"/>
        <v>10</v>
      </c>
      <c r="J96" s="110">
        <f t="shared" si="607"/>
        <v>10</v>
      </c>
      <c r="K96" s="110">
        <f t="shared" si="607"/>
        <v>10</v>
      </c>
      <c r="L96" s="110">
        <f t="shared" si="607"/>
        <v>10</v>
      </c>
      <c r="M96" s="110">
        <f t="shared" si="607"/>
        <v>10</v>
      </c>
      <c r="N96" s="110">
        <f t="shared" si="607"/>
        <v>10</v>
      </c>
      <c r="O96" s="110">
        <f t="shared" si="607"/>
        <v>10</v>
      </c>
      <c r="P96" s="110">
        <f t="shared" si="607"/>
        <v>10</v>
      </c>
      <c r="Q96" s="110">
        <f t="shared" si="607"/>
        <v>10</v>
      </c>
      <c r="R96" s="110">
        <f t="shared" si="607"/>
        <v>10</v>
      </c>
      <c r="S96" s="110">
        <f t="shared" ref="S96:AQ96" si="608">R96</f>
        <v>10</v>
      </c>
      <c r="T96" s="110">
        <f t="shared" si="608"/>
        <v>10</v>
      </c>
      <c r="U96" s="110">
        <f t="shared" si="608"/>
        <v>10</v>
      </c>
      <c r="V96" s="110">
        <f t="shared" si="608"/>
        <v>10</v>
      </c>
      <c r="W96" s="110">
        <f t="shared" si="608"/>
        <v>10</v>
      </c>
      <c r="X96" s="110">
        <f t="shared" si="608"/>
        <v>10</v>
      </c>
      <c r="Y96" s="110">
        <f t="shared" si="608"/>
        <v>10</v>
      </c>
      <c r="Z96" s="110">
        <f t="shared" si="608"/>
        <v>10</v>
      </c>
      <c r="AA96" s="110">
        <f t="shared" si="608"/>
        <v>10</v>
      </c>
      <c r="AB96" s="110">
        <f t="shared" si="608"/>
        <v>10</v>
      </c>
      <c r="AC96" s="110">
        <f t="shared" si="608"/>
        <v>10</v>
      </c>
      <c r="AD96" s="110">
        <f t="shared" si="608"/>
        <v>10</v>
      </c>
      <c r="AE96" s="110">
        <f t="shared" si="608"/>
        <v>10</v>
      </c>
      <c r="AF96" s="110">
        <f t="shared" si="608"/>
        <v>10</v>
      </c>
      <c r="AG96" s="110">
        <f t="shared" si="608"/>
        <v>10</v>
      </c>
      <c r="AH96" s="110">
        <f t="shared" si="608"/>
        <v>10</v>
      </c>
      <c r="AI96" s="110">
        <f t="shared" si="608"/>
        <v>10</v>
      </c>
      <c r="AJ96" s="110">
        <f t="shared" si="608"/>
        <v>10</v>
      </c>
      <c r="AK96" s="110">
        <f t="shared" si="608"/>
        <v>10</v>
      </c>
      <c r="AL96" s="110">
        <f t="shared" si="608"/>
        <v>10</v>
      </c>
      <c r="AM96" s="110">
        <f t="shared" si="608"/>
        <v>10</v>
      </c>
      <c r="AN96" s="110">
        <f t="shared" si="608"/>
        <v>10</v>
      </c>
      <c r="AO96" s="110">
        <f t="shared" si="608"/>
        <v>10</v>
      </c>
      <c r="AP96" s="110">
        <f t="shared" si="608"/>
        <v>10</v>
      </c>
      <c r="AQ96" s="110">
        <f t="shared" si="608"/>
        <v>10</v>
      </c>
      <c r="AR96" s="110">
        <f t="shared" ref="AR96:BB96" si="609">AQ96</f>
        <v>10</v>
      </c>
      <c r="AS96" s="110">
        <f t="shared" si="609"/>
        <v>10</v>
      </c>
      <c r="AT96" s="110">
        <f t="shared" si="609"/>
        <v>10</v>
      </c>
      <c r="AU96" s="110">
        <f t="shared" si="609"/>
        <v>10</v>
      </c>
      <c r="AV96" s="110">
        <f t="shared" si="609"/>
        <v>10</v>
      </c>
      <c r="AW96" s="110">
        <f t="shared" si="609"/>
        <v>10</v>
      </c>
      <c r="AX96" s="110">
        <f t="shared" si="609"/>
        <v>10</v>
      </c>
      <c r="AY96" s="110">
        <f t="shared" si="609"/>
        <v>10</v>
      </c>
      <c r="AZ96" s="110">
        <f t="shared" si="609"/>
        <v>10</v>
      </c>
      <c r="BA96" s="110">
        <f t="shared" si="609"/>
        <v>10</v>
      </c>
      <c r="BB96" s="110">
        <f t="shared" si="609"/>
        <v>10</v>
      </c>
      <c r="BC96" s="110">
        <f t="shared" ref="BC96" si="610">BB96</f>
        <v>10</v>
      </c>
      <c r="BD96" s="110">
        <f t="shared" ref="BD96" si="611">BC96</f>
        <v>10</v>
      </c>
      <c r="BE96" s="110">
        <f t="shared" ref="BE96" si="612">BD96</f>
        <v>10</v>
      </c>
      <c r="BF96" s="110">
        <f t="shared" ref="BF96" si="613">BE96</f>
        <v>10</v>
      </c>
      <c r="BG96" s="110">
        <f t="shared" ref="BG96" si="614">BF96</f>
        <v>10</v>
      </c>
      <c r="BH96" s="110">
        <f t="shared" ref="BH96" si="615">BG96</f>
        <v>10</v>
      </c>
      <c r="BI96" s="110">
        <f t="shared" ref="BI96" si="616">BH96</f>
        <v>10</v>
      </c>
      <c r="BJ96" s="110">
        <f t="shared" ref="BJ96" si="617">BI96</f>
        <v>10</v>
      </c>
      <c r="BK96" s="110">
        <f t="shared" ref="BK96" si="618">BJ96</f>
        <v>10</v>
      </c>
      <c r="BL96" s="110">
        <f t="shared" ref="BL96" si="619">BK96</f>
        <v>10</v>
      </c>
      <c r="BM96" s="110">
        <f t="shared" ref="BM96" si="620">BL96</f>
        <v>10</v>
      </c>
      <c r="BN96" s="110">
        <f t="shared" ref="BN96" si="621">BM96</f>
        <v>10</v>
      </c>
      <c r="BO96" s="110">
        <f t="shared" ref="BO96" si="622">BN96</f>
        <v>10</v>
      </c>
      <c r="BP96" s="110">
        <f t="shared" ref="BP96" si="623">BO96</f>
        <v>10</v>
      </c>
      <c r="BQ96" s="110">
        <f t="shared" ref="BQ96" si="624">BP96</f>
        <v>10</v>
      </c>
      <c r="BR96" s="110">
        <f t="shared" ref="BR96" si="625">BQ96</f>
        <v>10</v>
      </c>
      <c r="BS96" s="110">
        <f t="shared" ref="BS96" si="626">BR96</f>
        <v>10</v>
      </c>
      <c r="BT96" s="110">
        <f t="shared" ref="BT96" si="627">BS96</f>
        <v>10</v>
      </c>
      <c r="BU96" s="110">
        <f t="shared" ref="BU96" si="628">BT96</f>
        <v>10</v>
      </c>
      <c r="BV96" s="110">
        <f t="shared" ref="BV96" si="629">BU96</f>
        <v>10</v>
      </c>
      <c r="BW96" s="110">
        <f t="shared" ref="BW96" si="630">BV96</f>
        <v>10</v>
      </c>
      <c r="BX96" s="110">
        <f t="shared" ref="BX96" si="631">BW96</f>
        <v>10</v>
      </c>
      <c r="BY96" s="110">
        <f t="shared" ref="BY96" si="632">BX96</f>
        <v>10</v>
      </c>
      <c r="BZ96" s="110">
        <f t="shared" ref="BZ96" si="633">BY96</f>
        <v>10</v>
      </c>
      <c r="CA96" s="110">
        <f t="shared" ref="CA96" si="634">BZ96</f>
        <v>10</v>
      </c>
      <c r="CB96" s="110">
        <f t="shared" ref="CB96" si="635">CA96</f>
        <v>10</v>
      </c>
      <c r="CC96" s="110">
        <f t="shared" ref="CC96" si="636">CB96</f>
        <v>10</v>
      </c>
    </row>
    <row r="97" spans="3:81" ht="10.199999999999999" customHeight="1" x14ac:dyDescent="0.45">
      <c r="C97" s="57"/>
      <c r="D97" s="478"/>
      <c r="E97" s="103" t="s">
        <v>159</v>
      </c>
      <c r="F97" s="114">
        <f>F94*F96/100/2+F95*F96/100/2</f>
        <v>7.8</v>
      </c>
      <c r="G97" s="115">
        <f t="shared" ref="G97" ca="1" si="637">G94*G96/100/2+G95*G96/100/2</f>
        <v>7.8</v>
      </c>
      <c r="H97" s="115">
        <f t="shared" ref="H97:R97" ca="1" si="638">H94*H96/100/2+H95*H96/100/2</f>
        <v>7.8</v>
      </c>
      <c r="I97" s="115">
        <f t="shared" ca="1" si="638"/>
        <v>7.8</v>
      </c>
      <c r="J97" s="115">
        <f t="shared" ca="1" si="638"/>
        <v>7.8</v>
      </c>
      <c r="K97" s="115">
        <f t="shared" ca="1" si="638"/>
        <v>7.8</v>
      </c>
      <c r="L97" s="115">
        <f t="shared" ca="1" si="638"/>
        <v>7.8</v>
      </c>
      <c r="M97" s="115">
        <f t="shared" ca="1" si="638"/>
        <v>7.8</v>
      </c>
      <c r="N97" s="115">
        <f t="shared" ca="1" si="638"/>
        <v>0</v>
      </c>
      <c r="O97" s="115">
        <f t="shared" ca="1" si="638"/>
        <v>0</v>
      </c>
      <c r="P97" s="115">
        <f t="shared" ca="1" si="638"/>
        <v>0</v>
      </c>
      <c r="Q97" s="115">
        <f t="shared" ca="1" si="638"/>
        <v>0</v>
      </c>
      <c r="R97" s="115">
        <f t="shared" ca="1" si="638"/>
        <v>0</v>
      </c>
      <c r="S97" s="115">
        <f t="shared" ref="S97:AQ97" ca="1" si="639">S94*S96/100/2+S95*S96/100/2</f>
        <v>0</v>
      </c>
      <c r="T97" s="115">
        <f t="shared" ca="1" si="639"/>
        <v>0</v>
      </c>
      <c r="U97" s="115">
        <f t="shared" ca="1" si="639"/>
        <v>0</v>
      </c>
      <c r="V97" s="115">
        <f t="shared" ca="1" si="639"/>
        <v>0</v>
      </c>
      <c r="W97" s="115">
        <f t="shared" ca="1" si="639"/>
        <v>0</v>
      </c>
      <c r="X97" s="115">
        <f t="shared" ca="1" si="639"/>
        <v>0</v>
      </c>
      <c r="Y97" s="115">
        <f t="shared" ca="1" si="639"/>
        <v>0</v>
      </c>
      <c r="Z97" s="115">
        <f t="shared" ca="1" si="639"/>
        <v>0</v>
      </c>
      <c r="AA97" s="115">
        <f t="shared" ca="1" si="639"/>
        <v>0</v>
      </c>
      <c r="AB97" s="115">
        <f t="shared" ca="1" si="639"/>
        <v>0</v>
      </c>
      <c r="AC97" s="115">
        <f t="shared" ca="1" si="639"/>
        <v>0</v>
      </c>
      <c r="AD97" s="115">
        <f t="shared" ca="1" si="639"/>
        <v>0</v>
      </c>
      <c r="AE97" s="115">
        <f t="shared" ca="1" si="639"/>
        <v>0</v>
      </c>
      <c r="AF97" s="115">
        <f t="shared" ca="1" si="639"/>
        <v>0</v>
      </c>
      <c r="AG97" s="115">
        <f t="shared" ca="1" si="639"/>
        <v>0</v>
      </c>
      <c r="AH97" s="115">
        <f t="shared" ca="1" si="639"/>
        <v>0</v>
      </c>
      <c r="AI97" s="115">
        <f t="shared" ca="1" si="639"/>
        <v>0</v>
      </c>
      <c r="AJ97" s="115">
        <f t="shared" ca="1" si="639"/>
        <v>0</v>
      </c>
      <c r="AK97" s="115">
        <f t="shared" ca="1" si="639"/>
        <v>0</v>
      </c>
      <c r="AL97" s="115">
        <f t="shared" ca="1" si="639"/>
        <v>0</v>
      </c>
      <c r="AM97" s="115">
        <f t="shared" ca="1" si="639"/>
        <v>0</v>
      </c>
      <c r="AN97" s="115">
        <f t="shared" ca="1" si="639"/>
        <v>0</v>
      </c>
      <c r="AO97" s="115">
        <f t="shared" ca="1" si="639"/>
        <v>0</v>
      </c>
      <c r="AP97" s="115">
        <f t="shared" ca="1" si="639"/>
        <v>0</v>
      </c>
      <c r="AQ97" s="115">
        <f t="shared" ca="1" si="639"/>
        <v>0</v>
      </c>
      <c r="AR97" s="115">
        <f t="shared" ref="AR97:BB97" ca="1" si="640">AR94*AR96/100/2+AR95*AR96/100/2</f>
        <v>0</v>
      </c>
      <c r="AS97" s="115">
        <f t="shared" ca="1" si="640"/>
        <v>0</v>
      </c>
      <c r="AT97" s="115">
        <f t="shared" ca="1" si="640"/>
        <v>0</v>
      </c>
      <c r="AU97" s="115">
        <f t="shared" ca="1" si="640"/>
        <v>0</v>
      </c>
      <c r="AV97" s="115">
        <f t="shared" ca="1" si="640"/>
        <v>0</v>
      </c>
      <c r="AW97" s="115">
        <f t="shared" ca="1" si="640"/>
        <v>0</v>
      </c>
      <c r="AX97" s="115">
        <f t="shared" ca="1" si="640"/>
        <v>0</v>
      </c>
      <c r="AY97" s="115">
        <f t="shared" ca="1" si="640"/>
        <v>0</v>
      </c>
      <c r="AZ97" s="115">
        <f t="shared" ca="1" si="640"/>
        <v>0</v>
      </c>
      <c r="BA97" s="115">
        <f t="shared" ca="1" si="640"/>
        <v>0</v>
      </c>
      <c r="BB97" s="115">
        <f t="shared" ca="1" si="640"/>
        <v>0</v>
      </c>
      <c r="BC97" s="115">
        <f t="shared" ref="BC97:CC97" ca="1" si="641">BC94*BC96/100/2+BC95*BC96/100/2</f>
        <v>0</v>
      </c>
      <c r="BD97" s="115">
        <f t="shared" ca="1" si="641"/>
        <v>0</v>
      </c>
      <c r="BE97" s="115">
        <f t="shared" ca="1" si="641"/>
        <v>0</v>
      </c>
      <c r="BF97" s="115">
        <f t="shared" ca="1" si="641"/>
        <v>0</v>
      </c>
      <c r="BG97" s="115">
        <f t="shared" ca="1" si="641"/>
        <v>0</v>
      </c>
      <c r="BH97" s="115">
        <f t="shared" ca="1" si="641"/>
        <v>0</v>
      </c>
      <c r="BI97" s="115">
        <f t="shared" ca="1" si="641"/>
        <v>0</v>
      </c>
      <c r="BJ97" s="115">
        <f t="shared" ca="1" si="641"/>
        <v>0</v>
      </c>
      <c r="BK97" s="115">
        <f t="shared" ca="1" si="641"/>
        <v>0</v>
      </c>
      <c r="BL97" s="115">
        <f t="shared" ca="1" si="641"/>
        <v>0</v>
      </c>
      <c r="BM97" s="115">
        <f t="shared" ca="1" si="641"/>
        <v>0</v>
      </c>
      <c r="BN97" s="115">
        <f t="shared" ca="1" si="641"/>
        <v>0</v>
      </c>
      <c r="BO97" s="115">
        <f t="shared" ca="1" si="641"/>
        <v>0</v>
      </c>
      <c r="BP97" s="115">
        <f t="shared" ca="1" si="641"/>
        <v>0</v>
      </c>
      <c r="BQ97" s="115">
        <f t="shared" ca="1" si="641"/>
        <v>0</v>
      </c>
      <c r="BR97" s="115">
        <f t="shared" ca="1" si="641"/>
        <v>0</v>
      </c>
      <c r="BS97" s="115">
        <f t="shared" ca="1" si="641"/>
        <v>0</v>
      </c>
      <c r="BT97" s="115">
        <f t="shared" ca="1" si="641"/>
        <v>0</v>
      </c>
      <c r="BU97" s="115">
        <f t="shared" ca="1" si="641"/>
        <v>0</v>
      </c>
      <c r="BV97" s="115">
        <f t="shared" ca="1" si="641"/>
        <v>0</v>
      </c>
      <c r="BW97" s="115">
        <f t="shared" ca="1" si="641"/>
        <v>0</v>
      </c>
      <c r="BX97" s="115">
        <f t="shared" ca="1" si="641"/>
        <v>0</v>
      </c>
      <c r="BY97" s="115">
        <f t="shared" ca="1" si="641"/>
        <v>0</v>
      </c>
      <c r="BZ97" s="115">
        <f t="shared" ca="1" si="641"/>
        <v>0</v>
      </c>
      <c r="CA97" s="115">
        <f t="shared" ca="1" si="641"/>
        <v>0</v>
      </c>
      <c r="CB97" s="115">
        <f t="shared" ca="1" si="641"/>
        <v>0</v>
      </c>
      <c r="CC97" s="115">
        <f t="shared" ca="1" si="641"/>
        <v>0</v>
      </c>
    </row>
    <row r="98" spans="3:81" ht="10.199999999999999" customHeight="1" x14ac:dyDescent="0.45">
      <c r="C98" s="57"/>
      <c r="D98" s="479"/>
      <c r="E98" s="108" t="s">
        <v>160</v>
      </c>
      <c r="F98" s="116">
        <f t="shared" ref="F98:AJ98" ca="1" si="642">IF(F56=0,0,F93+F97)</f>
        <v>30.599999999999998</v>
      </c>
      <c r="G98" s="117">
        <f t="shared" ca="1" si="642"/>
        <v>30.599999999999998</v>
      </c>
      <c r="H98" s="117">
        <f t="shared" ca="1" si="642"/>
        <v>30.599999999999998</v>
      </c>
      <c r="I98" s="117">
        <f t="shared" ca="1" si="642"/>
        <v>30.599999999999998</v>
      </c>
      <c r="J98" s="117">
        <f t="shared" ca="1" si="642"/>
        <v>30.599999999999998</v>
      </c>
      <c r="K98" s="117">
        <f t="shared" ca="1" si="642"/>
        <v>30.599999999999998</v>
      </c>
      <c r="L98" s="117">
        <f t="shared" ca="1" si="642"/>
        <v>30.599999999999998</v>
      </c>
      <c r="M98" s="117">
        <f t="shared" ca="1" si="642"/>
        <v>30.599999999999998</v>
      </c>
      <c r="N98" s="117">
        <f t="shared" ca="1" si="642"/>
        <v>15.600000000000001</v>
      </c>
      <c r="O98" s="117">
        <f t="shared" ca="1" si="642"/>
        <v>15.600000000000001</v>
      </c>
      <c r="P98" s="117">
        <f t="shared" ca="1" si="642"/>
        <v>15.600000000000001</v>
      </c>
      <c r="Q98" s="117">
        <f t="shared" ca="1" si="642"/>
        <v>15.600000000000001</v>
      </c>
      <c r="R98" s="117">
        <f t="shared" ca="1" si="642"/>
        <v>15.600000000000001</v>
      </c>
      <c r="S98" s="117">
        <f t="shared" ca="1" si="642"/>
        <v>3.4799999999999995</v>
      </c>
      <c r="T98" s="117">
        <f t="shared" ca="1" si="642"/>
        <v>3.4799999999999995</v>
      </c>
      <c r="U98" s="117">
        <f t="shared" ca="1" si="642"/>
        <v>3.4799999999999995</v>
      </c>
      <c r="V98" s="117">
        <f t="shared" ca="1" si="642"/>
        <v>3.4799999999999995</v>
      </c>
      <c r="W98" s="117">
        <f t="shared" ca="1" si="642"/>
        <v>3.4799999999999995</v>
      </c>
      <c r="X98" s="117">
        <f t="shared" ca="1" si="642"/>
        <v>3.4799999999999995</v>
      </c>
      <c r="Y98" s="117">
        <f t="shared" ca="1" si="642"/>
        <v>3.4799999999999995</v>
      </c>
      <c r="Z98" s="117">
        <f t="shared" ca="1" si="642"/>
        <v>3.4799999999999995</v>
      </c>
      <c r="AA98" s="117">
        <f t="shared" ca="1" si="642"/>
        <v>3.4799999999999995</v>
      </c>
      <c r="AB98" s="117">
        <f t="shared" ca="1" si="642"/>
        <v>3.4799999999999995</v>
      </c>
      <c r="AC98" s="117">
        <f t="shared" ca="1" si="642"/>
        <v>3.4799999999999995</v>
      </c>
      <c r="AD98" s="117">
        <f t="shared" ca="1" si="642"/>
        <v>3.4799999999999995</v>
      </c>
      <c r="AE98" s="117">
        <f t="shared" ca="1" si="642"/>
        <v>3.4799999999999995</v>
      </c>
      <c r="AF98" s="117">
        <f t="shared" ca="1" si="642"/>
        <v>3.4799999999999995</v>
      </c>
      <c r="AG98" s="117">
        <f t="shared" ca="1" si="642"/>
        <v>3.4799999999999995</v>
      </c>
      <c r="AH98" s="117">
        <f t="shared" ca="1" si="642"/>
        <v>3.4799999999999995</v>
      </c>
      <c r="AI98" s="117">
        <f t="shared" ca="1" si="642"/>
        <v>3.4799999999999995</v>
      </c>
      <c r="AJ98" s="117">
        <f t="shared" ca="1" si="642"/>
        <v>3.4799999999999995</v>
      </c>
      <c r="AK98" s="117">
        <f t="shared" ref="AK98:BB98" ca="1" si="643">IF(AK52=0,0,AJ93+AJ97)</f>
        <v>0</v>
      </c>
      <c r="AL98" s="117">
        <f t="shared" ca="1" si="643"/>
        <v>0</v>
      </c>
      <c r="AM98" s="117">
        <f t="shared" ca="1" si="643"/>
        <v>0</v>
      </c>
      <c r="AN98" s="117">
        <f t="shared" ca="1" si="643"/>
        <v>0</v>
      </c>
      <c r="AO98" s="117">
        <f t="shared" ca="1" si="643"/>
        <v>0</v>
      </c>
      <c r="AP98" s="117">
        <f t="shared" ca="1" si="643"/>
        <v>0</v>
      </c>
      <c r="AQ98" s="117">
        <f t="shared" ca="1" si="643"/>
        <v>0</v>
      </c>
      <c r="AR98" s="117">
        <f t="shared" ca="1" si="643"/>
        <v>0</v>
      </c>
      <c r="AS98" s="117">
        <f t="shared" ca="1" si="643"/>
        <v>0</v>
      </c>
      <c r="AT98" s="117">
        <f t="shared" ca="1" si="643"/>
        <v>0</v>
      </c>
      <c r="AU98" s="117">
        <f t="shared" ca="1" si="643"/>
        <v>0</v>
      </c>
      <c r="AV98" s="117">
        <f t="shared" ca="1" si="643"/>
        <v>0</v>
      </c>
      <c r="AW98" s="117">
        <f t="shared" ca="1" si="643"/>
        <v>0</v>
      </c>
      <c r="AX98" s="117">
        <f t="shared" ca="1" si="643"/>
        <v>0</v>
      </c>
      <c r="AY98" s="117">
        <f t="shared" ca="1" si="643"/>
        <v>0</v>
      </c>
      <c r="AZ98" s="117">
        <f t="shared" ca="1" si="643"/>
        <v>0</v>
      </c>
      <c r="BA98" s="117">
        <f t="shared" ca="1" si="643"/>
        <v>0</v>
      </c>
      <c r="BB98" s="117">
        <f t="shared" ca="1" si="643"/>
        <v>0</v>
      </c>
      <c r="BC98" s="117">
        <f t="shared" ref="BC98" ca="1" si="644">IF(BC52=0,0,BB93+BB97)</f>
        <v>0</v>
      </c>
      <c r="BD98" s="117">
        <f t="shared" ref="BD98" ca="1" si="645">IF(BD52=0,0,BC93+BC97)</f>
        <v>0</v>
      </c>
      <c r="BE98" s="117">
        <f t="shared" ref="BE98" ca="1" si="646">IF(BE52=0,0,BD93+BD97)</f>
        <v>0</v>
      </c>
      <c r="BF98" s="117">
        <f t="shared" ref="BF98" ca="1" si="647">IF(BF52=0,0,BE93+BE97)</f>
        <v>0</v>
      </c>
      <c r="BG98" s="117">
        <f t="shared" ref="BG98" ca="1" si="648">IF(BG52=0,0,BF93+BF97)</f>
        <v>0</v>
      </c>
      <c r="BH98" s="117">
        <f t="shared" ref="BH98" ca="1" si="649">IF(BH52=0,0,BG93+BG97)</f>
        <v>0</v>
      </c>
      <c r="BI98" s="117">
        <f t="shared" ref="BI98" ca="1" si="650">IF(BI52=0,0,BH93+BH97)</f>
        <v>0</v>
      </c>
      <c r="BJ98" s="117">
        <f t="shared" ref="BJ98" ca="1" si="651">IF(BJ52=0,0,BI93+BI97)</f>
        <v>0</v>
      </c>
      <c r="BK98" s="117">
        <f t="shared" ref="BK98" ca="1" si="652">IF(BK52=0,0,BJ93+BJ97)</f>
        <v>0</v>
      </c>
      <c r="BL98" s="117">
        <f t="shared" ref="BL98" ca="1" si="653">IF(BL52=0,0,BK93+BK97)</f>
        <v>0</v>
      </c>
      <c r="BM98" s="117">
        <f t="shared" ref="BM98" ca="1" si="654">IF(BM52=0,0,BL93+BL97)</f>
        <v>0</v>
      </c>
      <c r="BN98" s="117">
        <f t="shared" ref="BN98" ca="1" si="655">IF(BN52=0,0,BM93+BM97)</f>
        <v>0</v>
      </c>
      <c r="BO98" s="117">
        <f t="shared" ref="BO98" ca="1" si="656">IF(BO52=0,0,BN93+BN97)</f>
        <v>0</v>
      </c>
      <c r="BP98" s="117">
        <f t="shared" ref="BP98" ca="1" si="657">IF(BP52=0,0,BO93+BO97)</f>
        <v>0</v>
      </c>
      <c r="BQ98" s="117">
        <f t="shared" ref="BQ98" ca="1" si="658">IF(BQ52=0,0,BP93+BP97)</f>
        <v>0</v>
      </c>
      <c r="BR98" s="117">
        <f t="shared" ref="BR98" ca="1" si="659">IF(BR52=0,0,BQ93+BQ97)</f>
        <v>0</v>
      </c>
      <c r="BS98" s="117">
        <f t="shared" ref="BS98" ca="1" si="660">IF(BS52=0,0,BR93+BR97)</f>
        <v>0</v>
      </c>
      <c r="BT98" s="117">
        <f t="shared" ref="BT98" ca="1" si="661">IF(BT52=0,0,BS93+BS97)</f>
        <v>0</v>
      </c>
      <c r="BU98" s="117">
        <f t="shared" ref="BU98" ca="1" si="662">IF(BU52=0,0,BT93+BT97)</f>
        <v>0</v>
      </c>
      <c r="BV98" s="117">
        <f t="shared" ref="BV98" ca="1" si="663">IF(BV52=0,0,BU93+BU97)</f>
        <v>0</v>
      </c>
      <c r="BW98" s="117">
        <f t="shared" ref="BW98" ca="1" si="664">IF(BW52=0,0,BV93+BV97)</f>
        <v>0</v>
      </c>
      <c r="BX98" s="117">
        <f t="shared" ref="BX98" ca="1" si="665">IF(BX52=0,0,BW93+BW97)</f>
        <v>0</v>
      </c>
      <c r="BY98" s="117">
        <f t="shared" ref="BY98" ca="1" si="666">IF(BY52=0,0,BX93+BX97)</f>
        <v>0</v>
      </c>
      <c r="BZ98" s="117">
        <f t="shared" ref="BZ98" ca="1" si="667">IF(BZ52=0,0,BY93+BY97)</f>
        <v>0</v>
      </c>
      <c r="CA98" s="117">
        <f t="shared" ref="CA98" ca="1" si="668">IF(CA52=0,0,BZ93+BZ97)</f>
        <v>0</v>
      </c>
      <c r="CB98" s="117">
        <f t="shared" ref="CB98" ca="1" si="669">IF(CB52=0,0,CA93+CA97)</f>
        <v>0</v>
      </c>
      <c r="CC98" s="117">
        <f t="shared" ref="CC98" ca="1" si="670">IF(CC52=0,0,CB93+CB97)</f>
        <v>0</v>
      </c>
    </row>
    <row r="99" spans="3:81" ht="5.4" customHeight="1" x14ac:dyDescent="0.45">
      <c r="C99" s="57"/>
      <c r="D99" s="71"/>
      <c r="E99" s="70"/>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67"/>
      <c r="CC99" s="67"/>
    </row>
    <row r="100" spans="3:81" ht="10.199999999999999" customHeight="1" x14ac:dyDescent="0.45">
      <c r="C100" s="57"/>
      <c r="D100" s="477" t="s">
        <v>177</v>
      </c>
      <c r="E100" s="80" t="s">
        <v>6</v>
      </c>
      <c r="F100" s="77">
        <f>F91</f>
        <v>38</v>
      </c>
      <c r="G100" s="113">
        <f t="shared" ref="G100:BB100" ca="1" si="671">G91</f>
        <v>38</v>
      </c>
      <c r="H100" s="113">
        <f t="shared" ref="H100:X100" ca="1" si="672">H91</f>
        <v>38</v>
      </c>
      <c r="I100" s="113">
        <f t="shared" ca="1" si="672"/>
        <v>38</v>
      </c>
      <c r="J100" s="113">
        <f t="shared" ca="1" si="672"/>
        <v>38</v>
      </c>
      <c r="K100" s="113">
        <f t="shared" ca="1" si="672"/>
        <v>38</v>
      </c>
      <c r="L100" s="113">
        <f t="shared" ca="1" si="672"/>
        <v>38</v>
      </c>
      <c r="M100" s="113">
        <f t="shared" ca="1" si="672"/>
        <v>38</v>
      </c>
      <c r="N100" s="113">
        <f t="shared" ca="1" si="672"/>
        <v>26</v>
      </c>
      <c r="O100" s="113">
        <f t="shared" ca="1" si="672"/>
        <v>26</v>
      </c>
      <c r="P100" s="113">
        <f t="shared" ca="1" si="672"/>
        <v>26</v>
      </c>
      <c r="Q100" s="113">
        <f t="shared" ca="1" si="672"/>
        <v>26</v>
      </c>
      <c r="R100" s="113">
        <f t="shared" ca="1" si="672"/>
        <v>26</v>
      </c>
      <c r="S100" s="113">
        <f t="shared" ca="1" si="672"/>
        <v>5.8</v>
      </c>
      <c r="T100" s="113">
        <f t="shared" ca="1" si="672"/>
        <v>5.8</v>
      </c>
      <c r="U100" s="113">
        <f t="shared" ca="1" si="672"/>
        <v>5.8</v>
      </c>
      <c r="V100" s="113">
        <f t="shared" ca="1" si="672"/>
        <v>5.8</v>
      </c>
      <c r="W100" s="113">
        <f t="shared" ca="1" si="672"/>
        <v>5.8</v>
      </c>
      <c r="X100" s="113">
        <f t="shared" ca="1" si="672"/>
        <v>5.8</v>
      </c>
      <c r="Y100" s="113">
        <f t="shared" ca="1" si="671"/>
        <v>5.8</v>
      </c>
      <c r="Z100" s="113">
        <f t="shared" ca="1" si="671"/>
        <v>5.8</v>
      </c>
      <c r="AA100" s="113">
        <f t="shared" ca="1" si="671"/>
        <v>5.8</v>
      </c>
      <c r="AB100" s="113">
        <f t="shared" ca="1" si="671"/>
        <v>5.8</v>
      </c>
      <c r="AC100" s="113">
        <f t="shared" ca="1" si="671"/>
        <v>5.8</v>
      </c>
      <c r="AD100" s="113">
        <f t="shared" ca="1" si="671"/>
        <v>5.8</v>
      </c>
      <c r="AE100" s="113">
        <f t="shared" ca="1" si="671"/>
        <v>5.8</v>
      </c>
      <c r="AF100" s="113">
        <f t="shared" ca="1" si="671"/>
        <v>5.8</v>
      </c>
      <c r="AG100" s="113">
        <f t="shared" ca="1" si="671"/>
        <v>5.8</v>
      </c>
      <c r="AH100" s="113">
        <f t="shared" ca="1" si="671"/>
        <v>5.8</v>
      </c>
      <c r="AI100" s="113">
        <f t="shared" ca="1" si="671"/>
        <v>5.8</v>
      </c>
      <c r="AJ100" s="113">
        <f t="shared" ca="1" si="671"/>
        <v>5.8</v>
      </c>
      <c r="AK100" s="113">
        <f t="shared" ca="1" si="671"/>
        <v>5.8</v>
      </c>
      <c r="AL100" s="113">
        <f t="shared" ca="1" si="671"/>
        <v>5.8</v>
      </c>
      <c r="AM100" s="113">
        <f t="shared" ca="1" si="671"/>
        <v>5.8</v>
      </c>
      <c r="AN100" s="113">
        <f t="shared" ca="1" si="671"/>
        <v>5.8</v>
      </c>
      <c r="AO100" s="113">
        <f t="shared" ca="1" si="671"/>
        <v>5.8</v>
      </c>
      <c r="AP100" s="113">
        <f t="shared" ca="1" si="671"/>
        <v>5.8</v>
      </c>
      <c r="AQ100" s="113">
        <f t="shared" ca="1" si="671"/>
        <v>5.8</v>
      </c>
      <c r="AR100" s="113">
        <f t="shared" ca="1" si="671"/>
        <v>5.8</v>
      </c>
      <c r="AS100" s="113">
        <f t="shared" ca="1" si="671"/>
        <v>5.8</v>
      </c>
      <c r="AT100" s="113">
        <f t="shared" ca="1" si="671"/>
        <v>5.8</v>
      </c>
      <c r="AU100" s="113">
        <f t="shared" ca="1" si="671"/>
        <v>5.8</v>
      </c>
      <c r="AV100" s="113">
        <f t="shared" ca="1" si="671"/>
        <v>5.8</v>
      </c>
      <c r="AW100" s="113">
        <f t="shared" ca="1" si="671"/>
        <v>5.8</v>
      </c>
      <c r="AX100" s="113">
        <f t="shared" ca="1" si="671"/>
        <v>5.8</v>
      </c>
      <c r="AY100" s="113">
        <f t="shared" ca="1" si="671"/>
        <v>5.8</v>
      </c>
      <c r="AZ100" s="113">
        <f t="shared" ca="1" si="671"/>
        <v>5.8</v>
      </c>
      <c r="BA100" s="113">
        <f t="shared" ca="1" si="671"/>
        <v>5.8</v>
      </c>
      <c r="BB100" s="113">
        <f t="shared" ca="1" si="671"/>
        <v>5.8</v>
      </c>
      <c r="BC100" s="113">
        <f t="shared" ref="BC100:CC100" ca="1" si="673">BC91</f>
        <v>5.8</v>
      </c>
      <c r="BD100" s="113">
        <f t="shared" ca="1" si="673"/>
        <v>5.8</v>
      </c>
      <c r="BE100" s="113">
        <f t="shared" ca="1" si="673"/>
        <v>5.8</v>
      </c>
      <c r="BF100" s="113">
        <f t="shared" ca="1" si="673"/>
        <v>5.8</v>
      </c>
      <c r="BG100" s="113">
        <f t="shared" ca="1" si="673"/>
        <v>5.8</v>
      </c>
      <c r="BH100" s="113">
        <f t="shared" ca="1" si="673"/>
        <v>5.8</v>
      </c>
      <c r="BI100" s="113">
        <f t="shared" ca="1" si="673"/>
        <v>5.8</v>
      </c>
      <c r="BJ100" s="113">
        <f t="shared" ca="1" si="673"/>
        <v>5.8</v>
      </c>
      <c r="BK100" s="113">
        <f t="shared" ca="1" si="673"/>
        <v>5.8</v>
      </c>
      <c r="BL100" s="113">
        <f t="shared" ca="1" si="673"/>
        <v>5.8</v>
      </c>
      <c r="BM100" s="113">
        <f t="shared" ca="1" si="673"/>
        <v>5.8</v>
      </c>
      <c r="BN100" s="113">
        <f t="shared" ca="1" si="673"/>
        <v>5.8</v>
      </c>
      <c r="BO100" s="113">
        <f t="shared" ca="1" si="673"/>
        <v>5.8</v>
      </c>
      <c r="BP100" s="113">
        <f t="shared" ca="1" si="673"/>
        <v>5.8</v>
      </c>
      <c r="BQ100" s="113">
        <f t="shared" ca="1" si="673"/>
        <v>5.8</v>
      </c>
      <c r="BR100" s="113">
        <f t="shared" ca="1" si="673"/>
        <v>5.8</v>
      </c>
      <c r="BS100" s="113">
        <f t="shared" ca="1" si="673"/>
        <v>5.8</v>
      </c>
      <c r="BT100" s="113">
        <f t="shared" ca="1" si="673"/>
        <v>5.8</v>
      </c>
      <c r="BU100" s="113">
        <f t="shared" ca="1" si="673"/>
        <v>5.8</v>
      </c>
      <c r="BV100" s="113">
        <f t="shared" ca="1" si="673"/>
        <v>5.8</v>
      </c>
      <c r="BW100" s="113">
        <f t="shared" ca="1" si="673"/>
        <v>5.8</v>
      </c>
      <c r="BX100" s="113">
        <f t="shared" ca="1" si="673"/>
        <v>5.8</v>
      </c>
      <c r="BY100" s="113">
        <f t="shared" ca="1" si="673"/>
        <v>5.8</v>
      </c>
      <c r="BZ100" s="113">
        <f t="shared" ca="1" si="673"/>
        <v>5.8</v>
      </c>
      <c r="CA100" s="113">
        <f t="shared" ca="1" si="673"/>
        <v>5.8</v>
      </c>
      <c r="CB100" s="113">
        <f t="shared" ca="1" si="673"/>
        <v>5.8</v>
      </c>
      <c r="CC100" s="113">
        <f t="shared" ca="1" si="673"/>
        <v>5.8</v>
      </c>
    </row>
    <row r="101" spans="3:81" ht="10.199999999999999" customHeight="1" x14ac:dyDescent="0.45">
      <c r="C101" s="57"/>
      <c r="D101" s="478"/>
      <c r="E101" s="81" t="s">
        <v>174</v>
      </c>
      <c r="F101" s="100">
        <v>1.82</v>
      </c>
      <c r="G101" s="111">
        <f>F101</f>
        <v>1.82</v>
      </c>
      <c r="H101" s="111">
        <f t="shared" ref="H101:X101" si="674">G101</f>
        <v>1.82</v>
      </c>
      <c r="I101" s="111">
        <f t="shared" si="674"/>
        <v>1.82</v>
      </c>
      <c r="J101" s="111">
        <f t="shared" si="674"/>
        <v>1.82</v>
      </c>
      <c r="K101" s="111">
        <f t="shared" si="674"/>
        <v>1.82</v>
      </c>
      <c r="L101" s="111">
        <f t="shared" si="674"/>
        <v>1.82</v>
      </c>
      <c r="M101" s="111">
        <f t="shared" si="674"/>
        <v>1.82</v>
      </c>
      <c r="N101" s="111">
        <f t="shared" si="674"/>
        <v>1.82</v>
      </c>
      <c r="O101" s="111">
        <f t="shared" si="674"/>
        <v>1.82</v>
      </c>
      <c r="P101" s="111">
        <f t="shared" si="674"/>
        <v>1.82</v>
      </c>
      <c r="Q101" s="111">
        <f t="shared" si="674"/>
        <v>1.82</v>
      </c>
      <c r="R101" s="111">
        <f t="shared" si="674"/>
        <v>1.82</v>
      </c>
      <c r="S101" s="111">
        <f t="shared" si="674"/>
        <v>1.82</v>
      </c>
      <c r="T101" s="111">
        <f t="shared" si="674"/>
        <v>1.82</v>
      </c>
      <c r="U101" s="111">
        <f t="shared" si="674"/>
        <v>1.82</v>
      </c>
      <c r="V101" s="111">
        <f t="shared" si="674"/>
        <v>1.82</v>
      </c>
      <c r="W101" s="111">
        <f t="shared" si="674"/>
        <v>1.82</v>
      </c>
      <c r="X101" s="111">
        <f t="shared" si="674"/>
        <v>1.82</v>
      </c>
      <c r="Y101" s="111">
        <f t="shared" ref="Y101" si="675">X101</f>
        <v>1.82</v>
      </c>
      <c r="Z101" s="111">
        <f t="shared" ref="Z101" si="676">Y101</f>
        <v>1.82</v>
      </c>
      <c r="AA101" s="111">
        <f t="shared" ref="AA101" si="677">Z101</f>
        <v>1.82</v>
      </c>
      <c r="AB101" s="111">
        <f t="shared" ref="AB101" si="678">AA101</f>
        <v>1.82</v>
      </c>
      <c r="AC101" s="111">
        <f t="shared" ref="AC101" si="679">AB101</f>
        <v>1.82</v>
      </c>
      <c r="AD101" s="111">
        <f t="shared" ref="AD101" si="680">AC101</f>
        <v>1.82</v>
      </c>
      <c r="AE101" s="111">
        <f t="shared" ref="AE101" si="681">AD101</f>
        <v>1.82</v>
      </c>
      <c r="AF101" s="111">
        <f t="shared" ref="AF101" si="682">AE101</f>
        <v>1.82</v>
      </c>
      <c r="AG101" s="111">
        <f t="shared" ref="AG101" si="683">AF101</f>
        <v>1.82</v>
      </c>
      <c r="AH101" s="111">
        <f t="shared" ref="AH101" si="684">AG101</f>
        <v>1.82</v>
      </c>
      <c r="AI101" s="111">
        <f t="shared" ref="AI101" si="685">AH101</f>
        <v>1.82</v>
      </c>
      <c r="AJ101" s="111">
        <f t="shared" ref="AJ101" si="686">AI101</f>
        <v>1.82</v>
      </c>
      <c r="AK101" s="111">
        <f t="shared" ref="AK101" si="687">AJ101</f>
        <v>1.82</v>
      </c>
      <c r="AL101" s="111">
        <f t="shared" ref="AL101" si="688">AK101</f>
        <v>1.82</v>
      </c>
      <c r="AM101" s="111">
        <f t="shared" ref="AM101" si="689">AL101</f>
        <v>1.82</v>
      </c>
      <c r="AN101" s="111">
        <f t="shared" ref="AN101" si="690">AM101</f>
        <v>1.82</v>
      </c>
      <c r="AO101" s="111">
        <f t="shared" ref="AO101" si="691">AN101</f>
        <v>1.82</v>
      </c>
      <c r="AP101" s="111">
        <f t="shared" ref="AP101" si="692">AO101</f>
        <v>1.82</v>
      </c>
      <c r="AQ101" s="111">
        <f t="shared" ref="AQ101" si="693">AP101</f>
        <v>1.82</v>
      </c>
      <c r="AR101" s="111">
        <f t="shared" ref="AR101" si="694">AQ101</f>
        <v>1.82</v>
      </c>
      <c r="AS101" s="111">
        <f t="shared" ref="AS101" si="695">AR101</f>
        <v>1.82</v>
      </c>
      <c r="AT101" s="111">
        <f t="shared" ref="AT101" si="696">AS101</f>
        <v>1.82</v>
      </c>
      <c r="AU101" s="111">
        <f t="shared" ref="AU101" si="697">AT101</f>
        <v>1.82</v>
      </c>
      <c r="AV101" s="111">
        <f t="shared" ref="AV101" si="698">AU101</f>
        <v>1.82</v>
      </c>
      <c r="AW101" s="111">
        <f t="shared" ref="AW101" si="699">AV101</f>
        <v>1.82</v>
      </c>
      <c r="AX101" s="111">
        <f t="shared" ref="AX101" si="700">AW101</f>
        <v>1.82</v>
      </c>
      <c r="AY101" s="111">
        <f t="shared" ref="AY101" si="701">AX101</f>
        <v>1.82</v>
      </c>
      <c r="AZ101" s="111">
        <f t="shared" ref="AZ101" si="702">AY101</f>
        <v>1.82</v>
      </c>
      <c r="BA101" s="111">
        <f t="shared" ref="BA101" si="703">AZ101</f>
        <v>1.82</v>
      </c>
      <c r="BB101" s="111">
        <f t="shared" ref="BB101" si="704">BA101</f>
        <v>1.82</v>
      </c>
      <c r="BC101" s="111">
        <f t="shared" ref="BC101" si="705">BB101</f>
        <v>1.82</v>
      </c>
      <c r="BD101" s="111">
        <f t="shared" ref="BD101" si="706">BC101</f>
        <v>1.82</v>
      </c>
      <c r="BE101" s="111">
        <f t="shared" ref="BE101" si="707">BD101</f>
        <v>1.82</v>
      </c>
      <c r="BF101" s="111">
        <f t="shared" ref="BF101" si="708">BE101</f>
        <v>1.82</v>
      </c>
      <c r="BG101" s="111">
        <f t="shared" ref="BG101" si="709">BF101</f>
        <v>1.82</v>
      </c>
      <c r="BH101" s="111">
        <f t="shared" ref="BH101" si="710">BG101</f>
        <v>1.82</v>
      </c>
      <c r="BI101" s="111">
        <f t="shared" ref="BI101" si="711">BH101</f>
        <v>1.82</v>
      </c>
      <c r="BJ101" s="111">
        <f t="shared" ref="BJ101" si="712">BI101</f>
        <v>1.82</v>
      </c>
      <c r="BK101" s="111">
        <f t="shared" ref="BK101" si="713">BJ101</f>
        <v>1.82</v>
      </c>
      <c r="BL101" s="111">
        <f t="shared" ref="BL101" si="714">BK101</f>
        <v>1.82</v>
      </c>
      <c r="BM101" s="111">
        <f t="shared" ref="BM101" si="715">BL101</f>
        <v>1.82</v>
      </c>
      <c r="BN101" s="111">
        <f t="shared" ref="BN101" si="716">BM101</f>
        <v>1.82</v>
      </c>
      <c r="BO101" s="111">
        <f t="shared" ref="BO101" si="717">BN101</f>
        <v>1.82</v>
      </c>
      <c r="BP101" s="111">
        <f t="shared" ref="BP101" si="718">BO101</f>
        <v>1.82</v>
      </c>
      <c r="BQ101" s="111">
        <f t="shared" ref="BQ101" si="719">BP101</f>
        <v>1.82</v>
      </c>
      <c r="BR101" s="111">
        <f t="shared" ref="BR101" si="720">BQ101</f>
        <v>1.82</v>
      </c>
      <c r="BS101" s="111">
        <f t="shared" ref="BS101" si="721">BR101</f>
        <v>1.82</v>
      </c>
      <c r="BT101" s="111">
        <f t="shared" ref="BT101" si="722">BS101</f>
        <v>1.82</v>
      </c>
      <c r="BU101" s="111">
        <f t="shared" ref="BU101" si="723">BT101</f>
        <v>1.82</v>
      </c>
      <c r="BV101" s="111">
        <f t="shared" ref="BV101" si="724">BU101</f>
        <v>1.82</v>
      </c>
      <c r="BW101" s="111">
        <f t="shared" ref="BW101" si="725">BV101</f>
        <v>1.82</v>
      </c>
      <c r="BX101" s="111">
        <f t="shared" ref="BX101" si="726">BW101</f>
        <v>1.82</v>
      </c>
      <c r="BY101" s="111">
        <f t="shared" ref="BY101" si="727">BX101</f>
        <v>1.82</v>
      </c>
      <c r="BZ101" s="111">
        <f t="shared" ref="BZ101" si="728">BY101</f>
        <v>1.82</v>
      </c>
      <c r="CA101" s="111">
        <f t="shared" ref="CA101" si="729">BZ101</f>
        <v>1.82</v>
      </c>
      <c r="CB101" s="111">
        <f t="shared" ref="CB101" si="730">CA101</f>
        <v>1.82</v>
      </c>
      <c r="CC101" s="111">
        <f t="shared" ref="CC101" si="731">CB101</f>
        <v>1.82</v>
      </c>
    </row>
    <row r="102" spans="3:81" ht="10.199999999999999" customHeight="1" x14ac:dyDescent="0.45">
      <c r="C102" s="57"/>
      <c r="D102" s="478"/>
      <c r="E102" s="81" t="s">
        <v>161</v>
      </c>
      <c r="F102" s="79">
        <f>F100*F101/100/2*12</f>
        <v>4.1495999999999995</v>
      </c>
      <c r="G102" s="110">
        <f t="shared" ref="G102:BB102" ca="1" si="732">G100*G101/100/2*12</f>
        <v>4.1495999999999995</v>
      </c>
      <c r="H102" s="110">
        <f t="shared" ref="H102:X102" ca="1" si="733">H100*H101/100/2*12</f>
        <v>4.1495999999999995</v>
      </c>
      <c r="I102" s="110">
        <f t="shared" ca="1" si="733"/>
        <v>4.1495999999999995</v>
      </c>
      <c r="J102" s="110">
        <f t="shared" ca="1" si="733"/>
        <v>4.1495999999999995</v>
      </c>
      <c r="K102" s="110">
        <f t="shared" ca="1" si="733"/>
        <v>4.1495999999999995</v>
      </c>
      <c r="L102" s="110">
        <f t="shared" ca="1" si="733"/>
        <v>4.1495999999999995</v>
      </c>
      <c r="M102" s="110">
        <f t="shared" ca="1" si="733"/>
        <v>4.1495999999999995</v>
      </c>
      <c r="N102" s="110">
        <f t="shared" ca="1" si="733"/>
        <v>2.8391999999999999</v>
      </c>
      <c r="O102" s="110">
        <f t="shared" ca="1" si="733"/>
        <v>2.8391999999999999</v>
      </c>
      <c r="P102" s="110">
        <f t="shared" ca="1" si="733"/>
        <v>2.8391999999999999</v>
      </c>
      <c r="Q102" s="110">
        <f t="shared" ca="1" si="733"/>
        <v>2.8391999999999999</v>
      </c>
      <c r="R102" s="110">
        <f t="shared" ca="1" si="733"/>
        <v>2.8391999999999999</v>
      </c>
      <c r="S102" s="110">
        <f t="shared" ca="1" si="733"/>
        <v>0.63335999999999992</v>
      </c>
      <c r="T102" s="110">
        <f t="shared" ca="1" si="733"/>
        <v>0.63335999999999992</v>
      </c>
      <c r="U102" s="110">
        <f t="shared" ca="1" si="733"/>
        <v>0.63335999999999992</v>
      </c>
      <c r="V102" s="110">
        <f t="shared" ca="1" si="733"/>
        <v>0.63335999999999992</v>
      </c>
      <c r="W102" s="110">
        <f t="shared" ca="1" si="733"/>
        <v>0.63335999999999992</v>
      </c>
      <c r="X102" s="110">
        <f t="shared" ca="1" si="733"/>
        <v>0.63335999999999992</v>
      </c>
      <c r="Y102" s="110">
        <f t="shared" ca="1" si="732"/>
        <v>0.63335999999999992</v>
      </c>
      <c r="Z102" s="110">
        <f t="shared" ca="1" si="732"/>
        <v>0.63335999999999992</v>
      </c>
      <c r="AA102" s="110">
        <f t="shared" ca="1" si="732"/>
        <v>0.63335999999999992</v>
      </c>
      <c r="AB102" s="110">
        <f t="shared" ca="1" si="732"/>
        <v>0.63335999999999992</v>
      </c>
      <c r="AC102" s="110">
        <f t="shared" ca="1" si="732"/>
        <v>0.63335999999999992</v>
      </c>
      <c r="AD102" s="110">
        <f t="shared" ca="1" si="732"/>
        <v>0.63335999999999992</v>
      </c>
      <c r="AE102" s="110">
        <f t="shared" ca="1" si="732"/>
        <v>0.63335999999999992</v>
      </c>
      <c r="AF102" s="110">
        <f t="shared" ca="1" si="732"/>
        <v>0.63335999999999992</v>
      </c>
      <c r="AG102" s="110">
        <f t="shared" ca="1" si="732"/>
        <v>0.63335999999999992</v>
      </c>
      <c r="AH102" s="110">
        <f t="shared" ca="1" si="732"/>
        <v>0.63335999999999992</v>
      </c>
      <c r="AI102" s="110">
        <f t="shared" ca="1" si="732"/>
        <v>0.63335999999999992</v>
      </c>
      <c r="AJ102" s="110">
        <f t="shared" ca="1" si="732"/>
        <v>0.63335999999999992</v>
      </c>
      <c r="AK102" s="110">
        <f t="shared" ca="1" si="732"/>
        <v>0.63335999999999992</v>
      </c>
      <c r="AL102" s="110">
        <f t="shared" ca="1" si="732"/>
        <v>0.63335999999999992</v>
      </c>
      <c r="AM102" s="110">
        <f t="shared" ca="1" si="732"/>
        <v>0.63335999999999992</v>
      </c>
      <c r="AN102" s="110">
        <f t="shared" ca="1" si="732"/>
        <v>0.63335999999999992</v>
      </c>
      <c r="AO102" s="110">
        <f t="shared" ca="1" si="732"/>
        <v>0.63335999999999992</v>
      </c>
      <c r="AP102" s="110">
        <f t="shared" ca="1" si="732"/>
        <v>0.63335999999999992</v>
      </c>
      <c r="AQ102" s="110">
        <f t="shared" ca="1" si="732"/>
        <v>0.63335999999999992</v>
      </c>
      <c r="AR102" s="110">
        <f t="shared" ca="1" si="732"/>
        <v>0.63335999999999992</v>
      </c>
      <c r="AS102" s="110">
        <f t="shared" ca="1" si="732"/>
        <v>0.63335999999999992</v>
      </c>
      <c r="AT102" s="110">
        <f t="shared" ca="1" si="732"/>
        <v>0.63335999999999992</v>
      </c>
      <c r="AU102" s="110">
        <f t="shared" ca="1" si="732"/>
        <v>0.63335999999999992</v>
      </c>
      <c r="AV102" s="110">
        <f t="shared" ca="1" si="732"/>
        <v>0.63335999999999992</v>
      </c>
      <c r="AW102" s="110">
        <f t="shared" ca="1" si="732"/>
        <v>0.63335999999999992</v>
      </c>
      <c r="AX102" s="110">
        <f t="shared" ca="1" si="732"/>
        <v>0.63335999999999992</v>
      </c>
      <c r="AY102" s="110">
        <f t="shared" ca="1" si="732"/>
        <v>0.63335999999999992</v>
      </c>
      <c r="AZ102" s="110">
        <f t="shared" ca="1" si="732"/>
        <v>0.63335999999999992</v>
      </c>
      <c r="BA102" s="110">
        <f t="shared" ca="1" si="732"/>
        <v>0.63335999999999992</v>
      </c>
      <c r="BB102" s="110">
        <f t="shared" ca="1" si="732"/>
        <v>0.63335999999999992</v>
      </c>
      <c r="BC102" s="110">
        <f t="shared" ref="BC102:CC102" ca="1" si="734">BC100*BC101/100/2*12</f>
        <v>0.63335999999999992</v>
      </c>
      <c r="BD102" s="110">
        <f t="shared" ca="1" si="734"/>
        <v>0.63335999999999992</v>
      </c>
      <c r="BE102" s="110">
        <f t="shared" ca="1" si="734"/>
        <v>0.63335999999999992</v>
      </c>
      <c r="BF102" s="110">
        <f t="shared" ca="1" si="734"/>
        <v>0.63335999999999992</v>
      </c>
      <c r="BG102" s="110">
        <f t="shared" ca="1" si="734"/>
        <v>0.63335999999999992</v>
      </c>
      <c r="BH102" s="110">
        <f t="shared" ca="1" si="734"/>
        <v>0.63335999999999992</v>
      </c>
      <c r="BI102" s="110">
        <f t="shared" ca="1" si="734"/>
        <v>0.63335999999999992</v>
      </c>
      <c r="BJ102" s="110">
        <f t="shared" ca="1" si="734"/>
        <v>0.63335999999999992</v>
      </c>
      <c r="BK102" s="110">
        <f t="shared" ca="1" si="734"/>
        <v>0.63335999999999992</v>
      </c>
      <c r="BL102" s="110">
        <f t="shared" ca="1" si="734"/>
        <v>0.63335999999999992</v>
      </c>
      <c r="BM102" s="110">
        <f t="shared" ca="1" si="734"/>
        <v>0.63335999999999992</v>
      </c>
      <c r="BN102" s="110">
        <f t="shared" ca="1" si="734"/>
        <v>0.63335999999999992</v>
      </c>
      <c r="BO102" s="110">
        <f t="shared" ca="1" si="734"/>
        <v>0.63335999999999992</v>
      </c>
      <c r="BP102" s="110">
        <f t="shared" ca="1" si="734"/>
        <v>0.63335999999999992</v>
      </c>
      <c r="BQ102" s="110">
        <f t="shared" ca="1" si="734"/>
        <v>0.63335999999999992</v>
      </c>
      <c r="BR102" s="110">
        <f t="shared" ca="1" si="734"/>
        <v>0.63335999999999992</v>
      </c>
      <c r="BS102" s="110">
        <f t="shared" ca="1" si="734"/>
        <v>0.63335999999999992</v>
      </c>
      <c r="BT102" s="110">
        <f t="shared" ca="1" si="734"/>
        <v>0.63335999999999992</v>
      </c>
      <c r="BU102" s="110">
        <f t="shared" ca="1" si="734"/>
        <v>0.63335999999999992</v>
      </c>
      <c r="BV102" s="110">
        <f t="shared" ca="1" si="734"/>
        <v>0.63335999999999992</v>
      </c>
      <c r="BW102" s="110">
        <f t="shared" ca="1" si="734"/>
        <v>0.63335999999999992</v>
      </c>
      <c r="BX102" s="110">
        <f t="shared" ca="1" si="734"/>
        <v>0.63335999999999992</v>
      </c>
      <c r="BY102" s="110">
        <f t="shared" ca="1" si="734"/>
        <v>0.63335999999999992</v>
      </c>
      <c r="BZ102" s="110">
        <f t="shared" ca="1" si="734"/>
        <v>0.63335999999999992</v>
      </c>
      <c r="CA102" s="110">
        <f t="shared" ca="1" si="734"/>
        <v>0.63335999999999992</v>
      </c>
      <c r="CB102" s="110">
        <f t="shared" ca="1" si="734"/>
        <v>0.63335999999999992</v>
      </c>
      <c r="CC102" s="110">
        <f t="shared" ca="1" si="734"/>
        <v>0.63335999999999992</v>
      </c>
    </row>
    <row r="103" spans="3:81" ht="10.199999999999999" customHeight="1" x14ac:dyDescent="0.45">
      <c r="C103" s="57"/>
      <c r="D103" s="478"/>
      <c r="E103" s="81" t="s">
        <v>156</v>
      </c>
      <c r="F103" s="79">
        <f>F94</f>
        <v>78</v>
      </c>
      <c r="G103" s="110">
        <f t="shared" ref="G103:AL103" ca="1" si="735">IF(G52=F52,F103,0)</f>
        <v>78</v>
      </c>
      <c r="H103" s="110">
        <f t="shared" ca="1" si="735"/>
        <v>78</v>
      </c>
      <c r="I103" s="110">
        <f t="shared" ca="1" si="735"/>
        <v>78</v>
      </c>
      <c r="J103" s="110">
        <f t="shared" ca="1" si="735"/>
        <v>78</v>
      </c>
      <c r="K103" s="110">
        <f t="shared" ca="1" si="735"/>
        <v>78</v>
      </c>
      <c r="L103" s="110">
        <f t="shared" ca="1" si="735"/>
        <v>78</v>
      </c>
      <c r="M103" s="110">
        <f t="shared" ca="1" si="735"/>
        <v>78</v>
      </c>
      <c r="N103" s="110">
        <f t="shared" ca="1" si="735"/>
        <v>0</v>
      </c>
      <c r="O103" s="110">
        <f t="shared" ca="1" si="735"/>
        <v>0</v>
      </c>
      <c r="P103" s="110">
        <f t="shared" ca="1" si="735"/>
        <v>0</v>
      </c>
      <c r="Q103" s="110">
        <f t="shared" ca="1" si="735"/>
        <v>0</v>
      </c>
      <c r="R103" s="110">
        <f t="shared" ca="1" si="735"/>
        <v>0</v>
      </c>
      <c r="S103" s="110">
        <f t="shared" ca="1" si="735"/>
        <v>0</v>
      </c>
      <c r="T103" s="110">
        <f t="shared" ca="1" si="735"/>
        <v>0</v>
      </c>
      <c r="U103" s="110">
        <f t="shared" ca="1" si="735"/>
        <v>0</v>
      </c>
      <c r="V103" s="110">
        <f t="shared" ca="1" si="735"/>
        <v>0</v>
      </c>
      <c r="W103" s="110">
        <f t="shared" ca="1" si="735"/>
        <v>0</v>
      </c>
      <c r="X103" s="110">
        <f t="shared" ca="1" si="735"/>
        <v>0</v>
      </c>
      <c r="Y103" s="110">
        <f t="shared" ca="1" si="735"/>
        <v>0</v>
      </c>
      <c r="Z103" s="110">
        <f t="shared" ca="1" si="735"/>
        <v>0</v>
      </c>
      <c r="AA103" s="110">
        <f t="shared" ca="1" si="735"/>
        <v>0</v>
      </c>
      <c r="AB103" s="110">
        <f t="shared" ca="1" si="735"/>
        <v>0</v>
      </c>
      <c r="AC103" s="110">
        <f t="shared" ca="1" si="735"/>
        <v>0</v>
      </c>
      <c r="AD103" s="110">
        <f t="shared" ca="1" si="735"/>
        <v>0</v>
      </c>
      <c r="AE103" s="110">
        <f t="shared" ca="1" si="735"/>
        <v>0</v>
      </c>
      <c r="AF103" s="110">
        <f t="shared" ca="1" si="735"/>
        <v>0</v>
      </c>
      <c r="AG103" s="110">
        <f t="shared" ca="1" si="735"/>
        <v>0</v>
      </c>
      <c r="AH103" s="110">
        <f t="shared" ca="1" si="735"/>
        <v>0</v>
      </c>
      <c r="AI103" s="110">
        <f t="shared" ca="1" si="735"/>
        <v>0</v>
      </c>
      <c r="AJ103" s="110">
        <f t="shared" ca="1" si="735"/>
        <v>0</v>
      </c>
      <c r="AK103" s="110">
        <f t="shared" ca="1" si="735"/>
        <v>0</v>
      </c>
      <c r="AL103" s="110">
        <f t="shared" ca="1" si="735"/>
        <v>0</v>
      </c>
      <c r="AM103" s="110">
        <f t="shared" ref="AM103:BB103" ca="1" si="736">IF(AM52=AL52,AL103,0)</f>
        <v>0</v>
      </c>
      <c r="AN103" s="110">
        <f t="shared" ca="1" si="736"/>
        <v>0</v>
      </c>
      <c r="AO103" s="110">
        <f t="shared" ca="1" si="736"/>
        <v>0</v>
      </c>
      <c r="AP103" s="110">
        <f t="shared" ca="1" si="736"/>
        <v>0</v>
      </c>
      <c r="AQ103" s="110">
        <f t="shared" ca="1" si="736"/>
        <v>0</v>
      </c>
      <c r="AR103" s="110">
        <f t="shared" ca="1" si="736"/>
        <v>0</v>
      </c>
      <c r="AS103" s="110">
        <f t="shared" ca="1" si="736"/>
        <v>0</v>
      </c>
      <c r="AT103" s="110">
        <f t="shared" ca="1" si="736"/>
        <v>0</v>
      </c>
      <c r="AU103" s="110">
        <f t="shared" ca="1" si="736"/>
        <v>0</v>
      </c>
      <c r="AV103" s="110">
        <f t="shared" ca="1" si="736"/>
        <v>0</v>
      </c>
      <c r="AW103" s="110">
        <f t="shared" ca="1" si="736"/>
        <v>0</v>
      </c>
      <c r="AX103" s="110">
        <f t="shared" ca="1" si="736"/>
        <v>0</v>
      </c>
      <c r="AY103" s="110">
        <f t="shared" ca="1" si="736"/>
        <v>0</v>
      </c>
      <c r="AZ103" s="110">
        <f t="shared" ca="1" si="736"/>
        <v>0</v>
      </c>
      <c r="BA103" s="110">
        <f t="shared" ca="1" si="736"/>
        <v>0</v>
      </c>
      <c r="BB103" s="110">
        <f t="shared" ca="1" si="736"/>
        <v>0</v>
      </c>
      <c r="BC103" s="110">
        <f t="shared" ref="BC103" ca="1" si="737">IF(BC52=BB52,BB103,0)</f>
        <v>0</v>
      </c>
      <c r="BD103" s="110">
        <f t="shared" ref="BD103" ca="1" si="738">IF(BD52=BC52,BC103,0)</f>
        <v>0</v>
      </c>
      <c r="BE103" s="110">
        <f t="shared" ref="BE103" ca="1" si="739">IF(BE52=BD52,BD103,0)</f>
        <v>0</v>
      </c>
      <c r="BF103" s="110">
        <f t="shared" ref="BF103" ca="1" si="740">IF(BF52=BE52,BE103,0)</f>
        <v>0</v>
      </c>
      <c r="BG103" s="110">
        <f t="shared" ref="BG103" ca="1" si="741">IF(BG52=BF52,BF103,0)</f>
        <v>0</v>
      </c>
      <c r="BH103" s="110">
        <f t="shared" ref="BH103" ca="1" si="742">IF(BH52=BG52,BG103,0)</f>
        <v>0</v>
      </c>
      <c r="BI103" s="110">
        <f t="shared" ref="BI103" ca="1" si="743">IF(BI52=BH52,BH103,0)</f>
        <v>0</v>
      </c>
      <c r="BJ103" s="110">
        <f t="shared" ref="BJ103" ca="1" si="744">IF(BJ52=BI52,BI103,0)</f>
        <v>0</v>
      </c>
      <c r="BK103" s="110">
        <f t="shared" ref="BK103" ca="1" si="745">IF(BK52=BJ52,BJ103,0)</f>
        <v>0</v>
      </c>
      <c r="BL103" s="110">
        <f t="shared" ref="BL103" ca="1" si="746">IF(BL52=BK52,BK103,0)</f>
        <v>0</v>
      </c>
      <c r="BM103" s="110">
        <f t="shared" ref="BM103" ca="1" si="747">IF(BM52=BL52,BL103,0)</f>
        <v>0</v>
      </c>
      <c r="BN103" s="110">
        <f t="shared" ref="BN103" ca="1" si="748">IF(BN52=BM52,BM103,0)</f>
        <v>0</v>
      </c>
      <c r="BO103" s="110">
        <f t="shared" ref="BO103" ca="1" si="749">IF(BO52=BN52,BN103,0)</f>
        <v>0</v>
      </c>
      <c r="BP103" s="110">
        <f t="shared" ref="BP103" ca="1" si="750">IF(BP52=BO52,BO103,0)</f>
        <v>0</v>
      </c>
      <c r="BQ103" s="110">
        <f t="shared" ref="BQ103" ca="1" si="751">IF(BQ52=BP52,BP103,0)</f>
        <v>0</v>
      </c>
      <c r="BR103" s="110">
        <f t="shared" ref="BR103" ca="1" si="752">IF(BR52=BQ52,BQ103,0)</f>
        <v>0</v>
      </c>
      <c r="BS103" s="110">
        <f t="shared" ref="BS103" ca="1" si="753">IF(BS52=BR52,BR103,0)</f>
        <v>0</v>
      </c>
      <c r="BT103" s="110">
        <f t="shared" ref="BT103" ca="1" si="754">IF(BT52=BS52,BS103,0)</f>
        <v>0</v>
      </c>
      <c r="BU103" s="110">
        <f t="shared" ref="BU103" ca="1" si="755">IF(BU52=BT52,BT103,0)</f>
        <v>0</v>
      </c>
      <c r="BV103" s="110">
        <f t="shared" ref="BV103" ca="1" si="756">IF(BV52=BU52,BU103,0)</f>
        <v>0</v>
      </c>
      <c r="BW103" s="110">
        <f t="shared" ref="BW103" ca="1" si="757">IF(BW52=BV52,BV103,0)</f>
        <v>0</v>
      </c>
      <c r="BX103" s="110">
        <f t="shared" ref="BX103" ca="1" si="758">IF(BX52=BW52,BW103,0)</f>
        <v>0</v>
      </c>
      <c r="BY103" s="110">
        <f t="shared" ref="BY103" ca="1" si="759">IF(BY52=BX52,BX103,0)</f>
        <v>0</v>
      </c>
      <c r="BZ103" s="110">
        <f t="shared" ref="BZ103" ca="1" si="760">IF(BZ52=BY52,BY103,0)</f>
        <v>0</v>
      </c>
      <c r="CA103" s="110">
        <f t="shared" ref="CA103" ca="1" si="761">IF(CA52=BZ52,BZ103,0)</f>
        <v>0</v>
      </c>
      <c r="CB103" s="110">
        <f t="shared" ref="CB103" ca="1" si="762">IF(CB52=CA52,CA103,0)</f>
        <v>0</v>
      </c>
      <c r="CC103" s="110">
        <f t="shared" ref="CC103" ca="1" si="763">IF(CC52=CB52,CB103,0)</f>
        <v>0</v>
      </c>
    </row>
    <row r="104" spans="3:81" ht="10.199999999999999" customHeight="1" x14ac:dyDescent="0.45">
      <c r="C104" s="57"/>
      <c r="D104" s="478"/>
      <c r="E104" s="81" t="s">
        <v>157</v>
      </c>
      <c r="F104" s="79">
        <f>F95</f>
        <v>78</v>
      </c>
      <c r="G104" s="110">
        <f t="shared" ref="G104:AL104" ca="1" si="764">IF(G52=F52,F104,0)</f>
        <v>78</v>
      </c>
      <c r="H104" s="110">
        <f t="shared" ca="1" si="764"/>
        <v>78</v>
      </c>
      <c r="I104" s="110">
        <f t="shared" ca="1" si="764"/>
        <v>78</v>
      </c>
      <c r="J104" s="110">
        <f t="shared" ca="1" si="764"/>
        <v>78</v>
      </c>
      <c r="K104" s="110">
        <f t="shared" ca="1" si="764"/>
        <v>78</v>
      </c>
      <c r="L104" s="110">
        <f t="shared" ca="1" si="764"/>
        <v>78</v>
      </c>
      <c r="M104" s="110">
        <f t="shared" ca="1" si="764"/>
        <v>78</v>
      </c>
      <c r="N104" s="110">
        <f t="shared" ca="1" si="764"/>
        <v>0</v>
      </c>
      <c r="O104" s="110">
        <f t="shared" ca="1" si="764"/>
        <v>0</v>
      </c>
      <c r="P104" s="110">
        <f t="shared" ca="1" si="764"/>
        <v>0</v>
      </c>
      <c r="Q104" s="110">
        <f t="shared" ca="1" si="764"/>
        <v>0</v>
      </c>
      <c r="R104" s="110">
        <f t="shared" ca="1" si="764"/>
        <v>0</v>
      </c>
      <c r="S104" s="110">
        <f t="shared" ca="1" si="764"/>
        <v>0</v>
      </c>
      <c r="T104" s="110">
        <f t="shared" ca="1" si="764"/>
        <v>0</v>
      </c>
      <c r="U104" s="110">
        <f t="shared" ca="1" si="764"/>
        <v>0</v>
      </c>
      <c r="V104" s="110">
        <f t="shared" ca="1" si="764"/>
        <v>0</v>
      </c>
      <c r="W104" s="110">
        <f t="shared" ca="1" si="764"/>
        <v>0</v>
      </c>
      <c r="X104" s="110">
        <f t="shared" ca="1" si="764"/>
        <v>0</v>
      </c>
      <c r="Y104" s="110">
        <f t="shared" ca="1" si="764"/>
        <v>0</v>
      </c>
      <c r="Z104" s="110">
        <f t="shared" ca="1" si="764"/>
        <v>0</v>
      </c>
      <c r="AA104" s="110">
        <f t="shared" ca="1" si="764"/>
        <v>0</v>
      </c>
      <c r="AB104" s="110">
        <f t="shared" ca="1" si="764"/>
        <v>0</v>
      </c>
      <c r="AC104" s="110">
        <f t="shared" ca="1" si="764"/>
        <v>0</v>
      </c>
      <c r="AD104" s="110">
        <f t="shared" ca="1" si="764"/>
        <v>0</v>
      </c>
      <c r="AE104" s="110">
        <f t="shared" ca="1" si="764"/>
        <v>0</v>
      </c>
      <c r="AF104" s="110">
        <f t="shared" ca="1" si="764"/>
        <v>0</v>
      </c>
      <c r="AG104" s="110">
        <f t="shared" ca="1" si="764"/>
        <v>0</v>
      </c>
      <c r="AH104" s="110">
        <f t="shared" ca="1" si="764"/>
        <v>0</v>
      </c>
      <c r="AI104" s="110">
        <f t="shared" ca="1" si="764"/>
        <v>0</v>
      </c>
      <c r="AJ104" s="110">
        <f t="shared" ca="1" si="764"/>
        <v>0</v>
      </c>
      <c r="AK104" s="110">
        <f t="shared" ca="1" si="764"/>
        <v>0</v>
      </c>
      <c r="AL104" s="110">
        <f t="shared" ca="1" si="764"/>
        <v>0</v>
      </c>
      <c r="AM104" s="110">
        <f t="shared" ref="AM104:BB104" ca="1" si="765">IF(AM52=AL52,AL104,0)</f>
        <v>0</v>
      </c>
      <c r="AN104" s="110">
        <f t="shared" ca="1" si="765"/>
        <v>0</v>
      </c>
      <c r="AO104" s="110">
        <f t="shared" ca="1" si="765"/>
        <v>0</v>
      </c>
      <c r="AP104" s="110">
        <f t="shared" ca="1" si="765"/>
        <v>0</v>
      </c>
      <c r="AQ104" s="110">
        <f t="shared" ca="1" si="765"/>
        <v>0</v>
      </c>
      <c r="AR104" s="110">
        <f t="shared" ca="1" si="765"/>
        <v>0</v>
      </c>
      <c r="AS104" s="110">
        <f t="shared" ca="1" si="765"/>
        <v>0</v>
      </c>
      <c r="AT104" s="110">
        <f t="shared" ca="1" si="765"/>
        <v>0</v>
      </c>
      <c r="AU104" s="110">
        <f t="shared" ca="1" si="765"/>
        <v>0</v>
      </c>
      <c r="AV104" s="110">
        <f t="shared" ca="1" si="765"/>
        <v>0</v>
      </c>
      <c r="AW104" s="110">
        <f t="shared" ca="1" si="765"/>
        <v>0</v>
      </c>
      <c r="AX104" s="110">
        <f t="shared" ca="1" si="765"/>
        <v>0</v>
      </c>
      <c r="AY104" s="110">
        <f t="shared" ca="1" si="765"/>
        <v>0</v>
      </c>
      <c r="AZ104" s="110">
        <f t="shared" ca="1" si="765"/>
        <v>0</v>
      </c>
      <c r="BA104" s="110">
        <f t="shared" ca="1" si="765"/>
        <v>0</v>
      </c>
      <c r="BB104" s="110">
        <f t="shared" ca="1" si="765"/>
        <v>0</v>
      </c>
      <c r="BC104" s="110">
        <f t="shared" ref="BC104" ca="1" si="766">IF(BC52=BB52,BB104,0)</f>
        <v>0</v>
      </c>
      <c r="BD104" s="110">
        <f t="shared" ref="BD104" ca="1" si="767">IF(BD52=BC52,BC104,0)</f>
        <v>0</v>
      </c>
      <c r="BE104" s="110">
        <f t="shared" ref="BE104" ca="1" si="768">IF(BE52=BD52,BD104,0)</f>
        <v>0</v>
      </c>
      <c r="BF104" s="110">
        <f t="shared" ref="BF104" ca="1" si="769">IF(BF52=BE52,BE104,0)</f>
        <v>0</v>
      </c>
      <c r="BG104" s="110">
        <f t="shared" ref="BG104" ca="1" si="770">IF(BG52=BF52,BF104,0)</f>
        <v>0</v>
      </c>
      <c r="BH104" s="110">
        <f t="shared" ref="BH104" ca="1" si="771">IF(BH52=BG52,BG104,0)</f>
        <v>0</v>
      </c>
      <c r="BI104" s="110">
        <f t="shared" ref="BI104" ca="1" si="772">IF(BI52=BH52,BH104,0)</f>
        <v>0</v>
      </c>
      <c r="BJ104" s="110">
        <f t="shared" ref="BJ104" ca="1" si="773">IF(BJ52=BI52,BI104,0)</f>
        <v>0</v>
      </c>
      <c r="BK104" s="110">
        <f t="shared" ref="BK104" ca="1" si="774">IF(BK52=BJ52,BJ104,0)</f>
        <v>0</v>
      </c>
      <c r="BL104" s="110">
        <f t="shared" ref="BL104" ca="1" si="775">IF(BL52=BK52,BK104,0)</f>
        <v>0</v>
      </c>
      <c r="BM104" s="110">
        <f t="shared" ref="BM104" ca="1" si="776">IF(BM52=BL52,BL104,0)</f>
        <v>0</v>
      </c>
      <c r="BN104" s="110">
        <f t="shared" ref="BN104" ca="1" si="777">IF(BN52=BM52,BM104,0)</f>
        <v>0</v>
      </c>
      <c r="BO104" s="110">
        <f t="shared" ref="BO104" ca="1" si="778">IF(BO52=BN52,BN104,0)</f>
        <v>0</v>
      </c>
      <c r="BP104" s="110">
        <f t="shared" ref="BP104" ca="1" si="779">IF(BP52=BO52,BO104,0)</f>
        <v>0</v>
      </c>
      <c r="BQ104" s="110">
        <f t="shared" ref="BQ104" ca="1" si="780">IF(BQ52=BP52,BP104,0)</f>
        <v>0</v>
      </c>
      <c r="BR104" s="110">
        <f t="shared" ref="BR104" ca="1" si="781">IF(BR52=BQ52,BQ104,0)</f>
        <v>0</v>
      </c>
      <c r="BS104" s="110">
        <f t="shared" ref="BS104" ca="1" si="782">IF(BS52=BR52,BR104,0)</f>
        <v>0</v>
      </c>
      <c r="BT104" s="110">
        <f t="shared" ref="BT104" ca="1" si="783">IF(BT52=BS52,BS104,0)</f>
        <v>0</v>
      </c>
      <c r="BU104" s="110">
        <f t="shared" ref="BU104" ca="1" si="784">IF(BU52=BT52,BT104,0)</f>
        <v>0</v>
      </c>
      <c r="BV104" s="110">
        <f t="shared" ref="BV104" ca="1" si="785">IF(BV52=BU52,BU104,0)</f>
        <v>0</v>
      </c>
      <c r="BW104" s="110">
        <f t="shared" ref="BW104" ca="1" si="786">IF(BW52=BV52,BV104,0)</f>
        <v>0</v>
      </c>
      <c r="BX104" s="110">
        <f t="shared" ref="BX104" ca="1" si="787">IF(BX52=BW52,BW104,0)</f>
        <v>0</v>
      </c>
      <c r="BY104" s="110">
        <f t="shared" ref="BY104" ca="1" si="788">IF(BY52=BX52,BX104,0)</f>
        <v>0</v>
      </c>
      <c r="BZ104" s="110">
        <f t="shared" ref="BZ104" ca="1" si="789">IF(BZ52=BY52,BY104,0)</f>
        <v>0</v>
      </c>
      <c r="CA104" s="110">
        <f t="shared" ref="CA104" ca="1" si="790">IF(CA52=BZ52,BZ104,0)</f>
        <v>0</v>
      </c>
      <c r="CB104" s="110">
        <f t="shared" ref="CB104" ca="1" si="791">IF(CB52=CA52,CA104,0)</f>
        <v>0</v>
      </c>
      <c r="CC104" s="110">
        <f t="shared" ref="CC104" ca="1" si="792">IF(CC52=CB52,CB104,0)</f>
        <v>0</v>
      </c>
    </row>
    <row r="105" spans="3:81" ht="10.199999999999999" customHeight="1" x14ac:dyDescent="0.45">
      <c r="C105" s="57"/>
      <c r="D105" s="478"/>
      <c r="E105" s="81" t="s">
        <v>174</v>
      </c>
      <c r="F105" s="100">
        <f>F101</f>
        <v>1.82</v>
      </c>
      <c r="G105" s="111">
        <f>F105</f>
        <v>1.82</v>
      </c>
      <c r="H105" s="111">
        <f t="shared" ref="H105:X105" si="793">G105</f>
        <v>1.82</v>
      </c>
      <c r="I105" s="111">
        <f t="shared" si="793"/>
        <v>1.82</v>
      </c>
      <c r="J105" s="111">
        <f t="shared" si="793"/>
        <v>1.82</v>
      </c>
      <c r="K105" s="111">
        <f t="shared" si="793"/>
        <v>1.82</v>
      </c>
      <c r="L105" s="111">
        <f t="shared" si="793"/>
        <v>1.82</v>
      </c>
      <c r="M105" s="111">
        <f t="shared" si="793"/>
        <v>1.82</v>
      </c>
      <c r="N105" s="111">
        <f t="shared" si="793"/>
        <v>1.82</v>
      </c>
      <c r="O105" s="111">
        <f t="shared" si="793"/>
        <v>1.82</v>
      </c>
      <c r="P105" s="111">
        <f t="shared" si="793"/>
        <v>1.82</v>
      </c>
      <c r="Q105" s="111">
        <f t="shared" si="793"/>
        <v>1.82</v>
      </c>
      <c r="R105" s="111">
        <f t="shared" si="793"/>
        <v>1.82</v>
      </c>
      <c r="S105" s="111">
        <f t="shared" si="793"/>
        <v>1.82</v>
      </c>
      <c r="T105" s="111">
        <f t="shared" si="793"/>
        <v>1.82</v>
      </c>
      <c r="U105" s="111">
        <f t="shared" si="793"/>
        <v>1.82</v>
      </c>
      <c r="V105" s="111">
        <f t="shared" si="793"/>
        <v>1.82</v>
      </c>
      <c r="W105" s="111">
        <f t="shared" si="793"/>
        <v>1.82</v>
      </c>
      <c r="X105" s="111">
        <f t="shared" si="793"/>
        <v>1.82</v>
      </c>
      <c r="Y105" s="111">
        <f t="shared" ref="Y105" si="794">X105</f>
        <v>1.82</v>
      </c>
      <c r="Z105" s="111">
        <f t="shared" ref="Z105" si="795">Y105</f>
        <v>1.82</v>
      </c>
      <c r="AA105" s="111">
        <f t="shared" ref="AA105" si="796">Z105</f>
        <v>1.82</v>
      </c>
      <c r="AB105" s="111">
        <f t="shared" ref="AB105" si="797">AA105</f>
        <v>1.82</v>
      </c>
      <c r="AC105" s="111">
        <f t="shared" ref="AC105" si="798">AB105</f>
        <v>1.82</v>
      </c>
      <c r="AD105" s="111">
        <f t="shared" ref="AD105" si="799">AC105</f>
        <v>1.82</v>
      </c>
      <c r="AE105" s="111">
        <f t="shared" ref="AE105" si="800">AD105</f>
        <v>1.82</v>
      </c>
      <c r="AF105" s="111">
        <f t="shared" ref="AF105" si="801">AE105</f>
        <v>1.82</v>
      </c>
      <c r="AG105" s="111">
        <f t="shared" ref="AG105" si="802">AF105</f>
        <v>1.82</v>
      </c>
      <c r="AH105" s="111">
        <f t="shared" ref="AH105" si="803">AG105</f>
        <v>1.82</v>
      </c>
      <c r="AI105" s="111">
        <f t="shared" ref="AI105" si="804">AH105</f>
        <v>1.82</v>
      </c>
      <c r="AJ105" s="111">
        <f t="shared" ref="AJ105" si="805">AI105</f>
        <v>1.82</v>
      </c>
      <c r="AK105" s="111">
        <f t="shared" ref="AK105" si="806">AJ105</f>
        <v>1.82</v>
      </c>
      <c r="AL105" s="111">
        <f t="shared" ref="AL105" si="807">AK105</f>
        <v>1.82</v>
      </c>
      <c r="AM105" s="111">
        <f t="shared" ref="AM105" si="808">AL105</f>
        <v>1.82</v>
      </c>
      <c r="AN105" s="111">
        <f t="shared" ref="AN105" si="809">AM105</f>
        <v>1.82</v>
      </c>
      <c r="AO105" s="111">
        <f t="shared" ref="AO105" si="810">AN105</f>
        <v>1.82</v>
      </c>
      <c r="AP105" s="111">
        <f t="shared" ref="AP105" si="811">AO105</f>
        <v>1.82</v>
      </c>
      <c r="AQ105" s="111">
        <f t="shared" ref="AQ105" si="812">AP105</f>
        <v>1.82</v>
      </c>
      <c r="AR105" s="111">
        <f t="shared" ref="AR105" si="813">AQ105</f>
        <v>1.82</v>
      </c>
      <c r="AS105" s="111">
        <f t="shared" ref="AS105" si="814">AR105</f>
        <v>1.82</v>
      </c>
      <c r="AT105" s="111">
        <f t="shared" ref="AT105" si="815">AS105</f>
        <v>1.82</v>
      </c>
      <c r="AU105" s="111">
        <f t="shared" ref="AU105" si="816">AT105</f>
        <v>1.82</v>
      </c>
      <c r="AV105" s="111">
        <f t="shared" ref="AV105" si="817">AU105</f>
        <v>1.82</v>
      </c>
      <c r="AW105" s="111">
        <f t="shared" ref="AW105" si="818">AV105</f>
        <v>1.82</v>
      </c>
      <c r="AX105" s="111">
        <f t="shared" ref="AX105" si="819">AW105</f>
        <v>1.82</v>
      </c>
      <c r="AY105" s="111">
        <f t="shared" ref="AY105" si="820">AX105</f>
        <v>1.82</v>
      </c>
      <c r="AZ105" s="111">
        <f t="shared" ref="AZ105" si="821">AY105</f>
        <v>1.82</v>
      </c>
      <c r="BA105" s="111">
        <f t="shared" ref="BA105" si="822">AZ105</f>
        <v>1.82</v>
      </c>
      <c r="BB105" s="111">
        <f t="shared" ref="BB105" si="823">BA105</f>
        <v>1.82</v>
      </c>
      <c r="BC105" s="111">
        <f t="shared" ref="BC105" si="824">BB105</f>
        <v>1.82</v>
      </c>
      <c r="BD105" s="111">
        <f t="shared" ref="BD105" si="825">BC105</f>
        <v>1.82</v>
      </c>
      <c r="BE105" s="111">
        <f t="shared" ref="BE105" si="826">BD105</f>
        <v>1.82</v>
      </c>
      <c r="BF105" s="111">
        <f t="shared" ref="BF105" si="827">BE105</f>
        <v>1.82</v>
      </c>
      <c r="BG105" s="111">
        <f t="shared" ref="BG105" si="828">BF105</f>
        <v>1.82</v>
      </c>
      <c r="BH105" s="111">
        <f t="shared" ref="BH105" si="829">BG105</f>
        <v>1.82</v>
      </c>
      <c r="BI105" s="111">
        <f t="shared" ref="BI105" si="830">BH105</f>
        <v>1.82</v>
      </c>
      <c r="BJ105" s="111">
        <f t="shared" ref="BJ105" si="831">BI105</f>
        <v>1.82</v>
      </c>
      <c r="BK105" s="111">
        <f t="shared" ref="BK105" si="832">BJ105</f>
        <v>1.82</v>
      </c>
      <c r="BL105" s="111">
        <f t="shared" ref="BL105" si="833">BK105</f>
        <v>1.82</v>
      </c>
      <c r="BM105" s="111">
        <f t="shared" ref="BM105" si="834">BL105</f>
        <v>1.82</v>
      </c>
      <c r="BN105" s="111">
        <f t="shared" ref="BN105" si="835">BM105</f>
        <v>1.82</v>
      </c>
      <c r="BO105" s="111">
        <f t="shared" ref="BO105" si="836">BN105</f>
        <v>1.82</v>
      </c>
      <c r="BP105" s="111">
        <f t="shared" ref="BP105" si="837">BO105</f>
        <v>1.82</v>
      </c>
      <c r="BQ105" s="111">
        <f t="shared" ref="BQ105" si="838">BP105</f>
        <v>1.82</v>
      </c>
      <c r="BR105" s="111">
        <f t="shared" ref="BR105" si="839">BQ105</f>
        <v>1.82</v>
      </c>
      <c r="BS105" s="111">
        <f t="shared" ref="BS105" si="840">BR105</f>
        <v>1.82</v>
      </c>
      <c r="BT105" s="111">
        <f t="shared" ref="BT105" si="841">BS105</f>
        <v>1.82</v>
      </c>
      <c r="BU105" s="111">
        <f t="shared" ref="BU105" si="842">BT105</f>
        <v>1.82</v>
      </c>
      <c r="BV105" s="111">
        <f t="shared" ref="BV105" si="843">BU105</f>
        <v>1.82</v>
      </c>
      <c r="BW105" s="111">
        <f t="shared" ref="BW105" si="844">BV105</f>
        <v>1.82</v>
      </c>
      <c r="BX105" s="111">
        <f t="shared" ref="BX105" si="845">BW105</f>
        <v>1.82</v>
      </c>
      <c r="BY105" s="111">
        <f t="shared" ref="BY105" si="846">BX105</f>
        <v>1.82</v>
      </c>
      <c r="BZ105" s="111">
        <f t="shared" ref="BZ105" si="847">BY105</f>
        <v>1.82</v>
      </c>
      <c r="CA105" s="111">
        <f t="shared" ref="CA105" si="848">BZ105</f>
        <v>1.82</v>
      </c>
      <c r="CB105" s="111">
        <f t="shared" ref="CB105" si="849">CA105</f>
        <v>1.82</v>
      </c>
      <c r="CC105" s="111">
        <f t="shared" ref="CC105" si="850">CB105</f>
        <v>1.82</v>
      </c>
    </row>
    <row r="106" spans="3:81" ht="10.199999999999999" customHeight="1" x14ac:dyDescent="0.45">
      <c r="C106" s="57"/>
      <c r="D106" s="478"/>
      <c r="E106" s="103" t="s">
        <v>162</v>
      </c>
      <c r="F106" s="114">
        <f>F103*F105/100/2+F104*F105/100/2</f>
        <v>1.4196</v>
      </c>
      <c r="G106" s="115">
        <f t="shared" ref="G106:BB106" ca="1" si="851">G103*G105/100/2+G104*G105/100/2</f>
        <v>1.4196</v>
      </c>
      <c r="H106" s="115">
        <f t="shared" ref="H106:X106" ca="1" si="852">H103*H105/100/2+H104*H105/100/2</f>
        <v>1.4196</v>
      </c>
      <c r="I106" s="115">
        <f t="shared" ca="1" si="852"/>
        <v>1.4196</v>
      </c>
      <c r="J106" s="115">
        <f t="shared" ca="1" si="852"/>
        <v>1.4196</v>
      </c>
      <c r="K106" s="115">
        <f t="shared" ca="1" si="852"/>
        <v>1.4196</v>
      </c>
      <c r="L106" s="115">
        <f t="shared" ca="1" si="852"/>
        <v>1.4196</v>
      </c>
      <c r="M106" s="115">
        <f t="shared" ca="1" si="852"/>
        <v>1.4196</v>
      </c>
      <c r="N106" s="115">
        <f t="shared" ca="1" si="852"/>
        <v>0</v>
      </c>
      <c r="O106" s="115">
        <f t="shared" ca="1" si="852"/>
        <v>0</v>
      </c>
      <c r="P106" s="115">
        <f t="shared" ca="1" si="852"/>
        <v>0</v>
      </c>
      <c r="Q106" s="115">
        <f t="shared" ca="1" si="852"/>
        <v>0</v>
      </c>
      <c r="R106" s="115">
        <f t="shared" ca="1" si="852"/>
        <v>0</v>
      </c>
      <c r="S106" s="115">
        <f t="shared" ca="1" si="852"/>
        <v>0</v>
      </c>
      <c r="T106" s="115">
        <f t="shared" ca="1" si="852"/>
        <v>0</v>
      </c>
      <c r="U106" s="115">
        <f t="shared" ca="1" si="852"/>
        <v>0</v>
      </c>
      <c r="V106" s="115">
        <f t="shared" ca="1" si="852"/>
        <v>0</v>
      </c>
      <c r="W106" s="115">
        <f t="shared" ca="1" si="852"/>
        <v>0</v>
      </c>
      <c r="X106" s="115">
        <f t="shared" ca="1" si="852"/>
        <v>0</v>
      </c>
      <c r="Y106" s="115">
        <f t="shared" ca="1" si="851"/>
        <v>0</v>
      </c>
      <c r="Z106" s="115">
        <f t="shared" ca="1" si="851"/>
        <v>0</v>
      </c>
      <c r="AA106" s="115">
        <f t="shared" ca="1" si="851"/>
        <v>0</v>
      </c>
      <c r="AB106" s="115">
        <f t="shared" ca="1" si="851"/>
        <v>0</v>
      </c>
      <c r="AC106" s="115">
        <f t="shared" ca="1" si="851"/>
        <v>0</v>
      </c>
      <c r="AD106" s="115">
        <f t="shared" ca="1" si="851"/>
        <v>0</v>
      </c>
      <c r="AE106" s="115">
        <f t="shared" ca="1" si="851"/>
        <v>0</v>
      </c>
      <c r="AF106" s="115">
        <f t="shared" ca="1" si="851"/>
        <v>0</v>
      </c>
      <c r="AG106" s="115">
        <f t="shared" ca="1" si="851"/>
        <v>0</v>
      </c>
      <c r="AH106" s="115">
        <f t="shared" ca="1" si="851"/>
        <v>0</v>
      </c>
      <c r="AI106" s="115">
        <f t="shared" ca="1" si="851"/>
        <v>0</v>
      </c>
      <c r="AJ106" s="115">
        <f t="shared" ca="1" si="851"/>
        <v>0</v>
      </c>
      <c r="AK106" s="115">
        <f t="shared" ca="1" si="851"/>
        <v>0</v>
      </c>
      <c r="AL106" s="115">
        <f t="shared" ca="1" si="851"/>
        <v>0</v>
      </c>
      <c r="AM106" s="115">
        <f t="shared" ca="1" si="851"/>
        <v>0</v>
      </c>
      <c r="AN106" s="115">
        <f t="shared" ca="1" si="851"/>
        <v>0</v>
      </c>
      <c r="AO106" s="115">
        <f t="shared" ca="1" si="851"/>
        <v>0</v>
      </c>
      <c r="AP106" s="115">
        <f t="shared" ca="1" si="851"/>
        <v>0</v>
      </c>
      <c r="AQ106" s="115">
        <f t="shared" ca="1" si="851"/>
        <v>0</v>
      </c>
      <c r="AR106" s="115">
        <f t="shared" ca="1" si="851"/>
        <v>0</v>
      </c>
      <c r="AS106" s="115">
        <f t="shared" ca="1" si="851"/>
        <v>0</v>
      </c>
      <c r="AT106" s="115">
        <f t="shared" ca="1" si="851"/>
        <v>0</v>
      </c>
      <c r="AU106" s="115">
        <f t="shared" ca="1" si="851"/>
        <v>0</v>
      </c>
      <c r="AV106" s="115">
        <f t="shared" ca="1" si="851"/>
        <v>0</v>
      </c>
      <c r="AW106" s="115">
        <f t="shared" ca="1" si="851"/>
        <v>0</v>
      </c>
      <c r="AX106" s="115">
        <f t="shared" ca="1" si="851"/>
        <v>0</v>
      </c>
      <c r="AY106" s="115">
        <f t="shared" ca="1" si="851"/>
        <v>0</v>
      </c>
      <c r="AZ106" s="115">
        <f t="shared" ca="1" si="851"/>
        <v>0</v>
      </c>
      <c r="BA106" s="115">
        <f t="shared" ca="1" si="851"/>
        <v>0</v>
      </c>
      <c r="BB106" s="115">
        <f t="shared" ca="1" si="851"/>
        <v>0</v>
      </c>
      <c r="BC106" s="115">
        <f t="shared" ref="BC106:CC106" ca="1" si="853">BC103*BC105/100/2+BC104*BC105/100/2</f>
        <v>0</v>
      </c>
      <c r="BD106" s="115">
        <f t="shared" ca="1" si="853"/>
        <v>0</v>
      </c>
      <c r="BE106" s="115">
        <f t="shared" ca="1" si="853"/>
        <v>0</v>
      </c>
      <c r="BF106" s="115">
        <f t="shared" ca="1" si="853"/>
        <v>0</v>
      </c>
      <c r="BG106" s="115">
        <f t="shared" ca="1" si="853"/>
        <v>0</v>
      </c>
      <c r="BH106" s="115">
        <f t="shared" ca="1" si="853"/>
        <v>0</v>
      </c>
      <c r="BI106" s="115">
        <f t="shared" ca="1" si="853"/>
        <v>0</v>
      </c>
      <c r="BJ106" s="115">
        <f t="shared" ca="1" si="853"/>
        <v>0</v>
      </c>
      <c r="BK106" s="115">
        <f t="shared" ca="1" si="853"/>
        <v>0</v>
      </c>
      <c r="BL106" s="115">
        <f t="shared" ca="1" si="853"/>
        <v>0</v>
      </c>
      <c r="BM106" s="115">
        <f t="shared" ca="1" si="853"/>
        <v>0</v>
      </c>
      <c r="BN106" s="115">
        <f t="shared" ca="1" si="853"/>
        <v>0</v>
      </c>
      <c r="BO106" s="115">
        <f t="shared" ca="1" si="853"/>
        <v>0</v>
      </c>
      <c r="BP106" s="115">
        <f t="shared" ca="1" si="853"/>
        <v>0</v>
      </c>
      <c r="BQ106" s="115">
        <f t="shared" ca="1" si="853"/>
        <v>0</v>
      </c>
      <c r="BR106" s="115">
        <f t="shared" ca="1" si="853"/>
        <v>0</v>
      </c>
      <c r="BS106" s="115">
        <f t="shared" ca="1" si="853"/>
        <v>0</v>
      </c>
      <c r="BT106" s="115">
        <f t="shared" ca="1" si="853"/>
        <v>0</v>
      </c>
      <c r="BU106" s="115">
        <f t="shared" ca="1" si="853"/>
        <v>0</v>
      </c>
      <c r="BV106" s="115">
        <f t="shared" ca="1" si="853"/>
        <v>0</v>
      </c>
      <c r="BW106" s="115">
        <f t="shared" ca="1" si="853"/>
        <v>0</v>
      </c>
      <c r="BX106" s="115">
        <f t="shared" ca="1" si="853"/>
        <v>0</v>
      </c>
      <c r="BY106" s="115">
        <f t="shared" ca="1" si="853"/>
        <v>0</v>
      </c>
      <c r="BZ106" s="115">
        <f t="shared" ca="1" si="853"/>
        <v>0</v>
      </c>
      <c r="CA106" s="115">
        <f t="shared" ca="1" si="853"/>
        <v>0</v>
      </c>
      <c r="CB106" s="115">
        <f t="shared" ca="1" si="853"/>
        <v>0</v>
      </c>
      <c r="CC106" s="115">
        <f t="shared" ca="1" si="853"/>
        <v>0</v>
      </c>
    </row>
    <row r="107" spans="3:81" ht="10.199999999999999" customHeight="1" x14ac:dyDescent="0.45">
      <c r="C107" s="57"/>
      <c r="D107" s="479"/>
      <c r="E107" s="108" t="s">
        <v>163</v>
      </c>
      <c r="F107" s="116">
        <f t="shared" ref="F107:AK107" si="854">IF(F52=0,0,F102+F106)</f>
        <v>5.5691999999999995</v>
      </c>
      <c r="G107" s="117">
        <f t="shared" ca="1" si="854"/>
        <v>5.5691999999999995</v>
      </c>
      <c r="H107" s="117">
        <f t="shared" ca="1" si="854"/>
        <v>5.5691999999999995</v>
      </c>
      <c r="I107" s="117">
        <f t="shared" ca="1" si="854"/>
        <v>5.5691999999999995</v>
      </c>
      <c r="J107" s="117">
        <f t="shared" ca="1" si="854"/>
        <v>5.5691999999999995</v>
      </c>
      <c r="K107" s="117">
        <f t="shared" ca="1" si="854"/>
        <v>5.5691999999999995</v>
      </c>
      <c r="L107" s="117">
        <f t="shared" ca="1" si="854"/>
        <v>5.5691999999999995</v>
      </c>
      <c r="M107" s="117">
        <f t="shared" ca="1" si="854"/>
        <v>5.5691999999999995</v>
      </c>
      <c r="N107" s="117">
        <f t="shared" ca="1" si="854"/>
        <v>2.8391999999999999</v>
      </c>
      <c r="O107" s="117">
        <f t="shared" ca="1" si="854"/>
        <v>2.8391999999999999</v>
      </c>
      <c r="P107" s="117">
        <f t="shared" ca="1" si="854"/>
        <v>2.8391999999999999</v>
      </c>
      <c r="Q107" s="117">
        <f t="shared" ca="1" si="854"/>
        <v>2.8391999999999999</v>
      </c>
      <c r="R107" s="117">
        <f t="shared" ca="1" si="854"/>
        <v>2.8391999999999999</v>
      </c>
      <c r="S107" s="117">
        <f t="shared" ca="1" si="854"/>
        <v>0</v>
      </c>
      <c r="T107" s="117">
        <f t="shared" ca="1" si="854"/>
        <v>0</v>
      </c>
      <c r="U107" s="117">
        <f t="shared" ca="1" si="854"/>
        <v>0</v>
      </c>
      <c r="V107" s="117">
        <f t="shared" ca="1" si="854"/>
        <v>0</v>
      </c>
      <c r="W107" s="117">
        <f t="shared" ca="1" si="854"/>
        <v>0</v>
      </c>
      <c r="X107" s="117">
        <f t="shared" ca="1" si="854"/>
        <v>0</v>
      </c>
      <c r="Y107" s="117">
        <f t="shared" ca="1" si="854"/>
        <v>0</v>
      </c>
      <c r="Z107" s="117">
        <f t="shared" ca="1" si="854"/>
        <v>0</v>
      </c>
      <c r="AA107" s="117">
        <f t="shared" ca="1" si="854"/>
        <v>0</v>
      </c>
      <c r="AB107" s="117">
        <f t="shared" ca="1" si="854"/>
        <v>0</v>
      </c>
      <c r="AC107" s="117">
        <f t="shared" ca="1" si="854"/>
        <v>0</v>
      </c>
      <c r="AD107" s="117">
        <f t="shared" ca="1" si="854"/>
        <v>0</v>
      </c>
      <c r="AE107" s="117">
        <f t="shared" ca="1" si="854"/>
        <v>0</v>
      </c>
      <c r="AF107" s="117">
        <f t="shared" ca="1" si="854"/>
        <v>0</v>
      </c>
      <c r="AG107" s="117">
        <f t="shared" ca="1" si="854"/>
        <v>0</v>
      </c>
      <c r="AH107" s="117">
        <f t="shared" ca="1" si="854"/>
        <v>0</v>
      </c>
      <c r="AI107" s="117">
        <f t="shared" ca="1" si="854"/>
        <v>0</v>
      </c>
      <c r="AJ107" s="117">
        <f t="shared" ca="1" si="854"/>
        <v>0</v>
      </c>
      <c r="AK107" s="117">
        <f t="shared" ca="1" si="854"/>
        <v>0</v>
      </c>
      <c r="AL107" s="117">
        <f t="shared" ref="AL107:BB107" ca="1" si="855">IF(AL52=0,0,AL102+AL106)</f>
        <v>0</v>
      </c>
      <c r="AM107" s="117">
        <f t="shared" ca="1" si="855"/>
        <v>0</v>
      </c>
      <c r="AN107" s="117">
        <f t="shared" ca="1" si="855"/>
        <v>0</v>
      </c>
      <c r="AO107" s="117">
        <f t="shared" ca="1" si="855"/>
        <v>0</v>
      </c>
      <c r="AP107" s="117">
        <f t="shared" ca="1" si="855"/>
        <v>0</v>
      </c>
      <c r="AQ107" s="117">
        <f t="shared" ca="1" si="855"/>
        <v>0</v>
      </c>
      <c r="AR107" s="117">
        <f t="shared" ca="1" si="855"/>
        <v>0</v>
      </c>
      <c r="AS107" s="117">
        <f t="shared" ca="1" si="855"/>
        <v>0</v>
      </c>
      <c r="AT107" s="117">
        <f t="shared" ca="1" si="855"/>
        <v>0</v>
      </c>
      <c r="AU107" s="117">
        <f t="shared" ca="1" si="855"/>
        <v>0</v>
      </c>
      <c r="AV107" s="117">
        <f t="shared" ca="1" si="855"/>
        <v>0</v>
      </c>
      <c r="AW107" s="117">
        <f t="shared" ca="1" si="855"/>
        <v>0</v>
      </c>
      <c r="AX107" s="117">
        <f t="shared" ca="1" si="855"/>
        <v>0</v>
      </c>
      <c r="AY107" s="117">
        <f t="shared" ca="1" si="855"/>
        <v>0</v>
      </c>
      <c r="AZ107" s="117">
        <f t="shared" ca="1" si="855"/>
        <v>0</v>
      </c>
      <c r="BA107" s="117">
        <f t="shared" ca="1" si="855"/>
        <v>0</v>
      </c>
      <c r="BB107" s="117">
        <f t="shared" ca="1" si="855"/>
        <v>0</v>
      </c>
      <c r="BC107" s="117">
        <f t="shared" ref="BC107:CC107" ca="1" si="856">IF(BC52=0,0,BC102+BC106)</f>
        <v>0</v>
      </c>
      <c r="BD107" s="117">
        <f t="shared" ca="1" si="856"/>
        <v>0</v>
      </c>
      <c r="BE107" s="117">
        <f t="shared" ca="1" si="856"/>
        <v>0</v>
      </c>
      <c r="BF107" s="117">
        <f t="shared" ca="1" si="856"/>
        <v>0</v>
      </c>
      <c r="BG107" s="117">
        <f t="shared" ca="1" si="856"/>
        <v>0</v>
      </c>
      <c r="BH107" s="117">
        <f t="shared" ca="1" si="856"/>
        <v>0</v>
      </c>
      <c r="BI107" s="117">
        <f t="shared" ca="1" si="856"/>
        <v>0</v>
      </c>
      <c r="BJ107" s="117">
        <f t="shared" ca="1" si="856"/>
        <v>0</v>
      </c>
      <c r="BK107" s="117">
        <f t="shared" ca="1" si="856"/>
        <v>0</v>
      </c>
      <c r="BL107" s="117">
        <f t="shared" ca="1" si="856"/>
        <v>0</v>
      </c>
      <c r="BM107" s="117">
        <f t="shared" ca="1" si="856"/>
        <v>0</v>
      </c>
      <c r="BN107" s="117">
        <f t="shared" ca="1" si="856"/>
        <v>0</v>
      </c>
      <c r="BO107" s="117">
        <f t="shared" ca="1" si="856"/>
        <v>0</v>
      </c>
      <c r="BP107" s="117">
        <f t="shared" ca="1" si="856"/>
        <v>0</v>
      </c>
      <c r="BQ107" s="117">
        <f t="shared" ca="1" si="856"/>
        <v>0</v>
      </c>
      <c r="BR107" s="117">
        <f t="shared" ca="1" si="856"/>
        <v>0</v>
      </c>
      <c r="BS107" s="117">
        <f t="shared" ca="1" si="856"/>
        <v>0</v>
      </c>
      <c r="BT107" s="117">
        <f t="shared" ca="1" si="856"/>
        <v>0</v>
      </c>
      <c r="BU107" s="117">
        <f t="shared" ca="1" si="856"/>
        <v>0</v>
      </c>
      <c r="BV107" s="117">
        <f t="shared" ca="1" si="856"/>
        <v>0</v>
      </c>
      <c r="BW107" s="117">
        <f t="shared" ca="1" si="856"/>
        <v>0</v>
      </c>
      <c r="BX107" s="117">
        <f t="shared" ca="1" si="856"/>
        <v>0</v>
      </c>
      <c r="BY107" s="117">
        <f t="shared" ca="1" si="856"/>
        <v>0</v>
      </c>
      <c r="BZ107" s="117">
        <f t="shared" ca="1" si="856"/>
        <v>0</v>
      </c>
      <c r="CA107" s="117">
        <f t="shared" ca="1" si="856"/>
        <v>0</v>
      </c>
      <c r="CB107" s="117">
        <f t="shared" ca="1" si="856"/>
        <v>0</v>
      </c>
      <c r="CC107" s="117">
        <f t="shared" ca="1" si="856"/>
        <v>0</v>
      </c>
    </row>
    <row r="108" spans="3:81" ht="5.4" customHeight="1" x14ac:dyDescent="0.45">
      <c r="C108" s="57"/>
      <c r="D108" s="71"/>
      <c r="E108" s="70"/>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row>
    <row r="109" spans="3:81" ht="10.199999999999999" customHeight="1" x14ac:dyDescent="0.45">
      <c r="C109" s="57"/>
      <c r="D109" s="477" t="s">
        <v>165</v>
      </c>
      <c r="E109" s="80" t="s">
        <v>164</v>
      </c>
      <c r="F109" s="77">
        <f>(基本データ!F14+基本データ!K14)*12/10000</f>
        <v>468</v>
      </c>
      <c r="G109" s="113">
        <f t="shared" ref="G109:AL109" ca="1" si="857">IF(G52=F52,F109,G52)</f>
        <v>468</v>
      </c>
      <c r="H109" s="113">
        <f t="shared" ca="1" si="857"/>
        <v>468</v>
      </c>
      <c r="I109" s="113">
        <f t="shared" ca="1" si="857"/>
        <v>468</v>
      </c>
      <c r="J109" s="113">
        <f t="shared" ca="1" si="857"/>
        <v>468</v>
      </c>
      <c r="K109" s="113">
        <f t="shared" ca="1" si="857"/>
        <v>468</v>
      </c>
      <c r="L109" s="113">
        <f t="shared" ca="1" si="857"/>
        <v>468</v>
      </c>
      <c r="M109" s="113">
        <f t="shared" ca="1" si="857"/>
        <v>468</v>
      </c>
      <c r="N109" s="113">
        <f t="shared" ca="1" si="857"/>
        <v>300</v>
      </c>
      <c r="O109" s="113">
        <f t="shared" ca="1" si="857"/>
        <v>300</v>
      </c>
      <c r="P109" s="113">
        <f t="shared" ca="1" si="857"/>
        <v>300</v>
      </c>
      <c r="Q109" s="113">
        <f t="shared" ca="1" si="857"/>
        <v>300</v>
      </c>
      <c r="R109" s="113">
        <f t="shared" ca="1" si="857"/>
        <v>300</v>
      </c>
      <c r="S109" s="113">
        <f t="shared" ca="1" si="857"/>
        <v>0</v>
      </c>
      <c r="T109" s="113">
        <f t="shared" ca="1" si="857"/>
        <v>0</v>
      </c>
      <c r="U109" s="113">
        <f t="shared" ca="1" si="857"/>
        <v>0</v>
      </c>
      <c r="V109" s="113">
        <f t="shared" ca="1" si="857"/>
        <v>0</v>
      </c>
      <c r="W109" s="113">
        <f t="shared" ca="1" si="857"/>
        <v>0</v>
      </c>
      <c r="X109" s="113">
        <f t="shared" ca="1" si="857"/>
        <v>0</v>
      </c>
      <c r="Y109" s="113">
        <f t="shared" ca="1" si="857"/>
        <v>0</v>
      </c>
      <c r="Z109" s="113">
        <f t="shared" ca="1" si="857"/>
        <v>0</v>
      </c>
      <c r="AA109" s="113">
        <f t="shared" ca="1" si="857"/>
        <v>0</v>
      </c>
      <c r="AB109" s="113">
        <f t="shared" ca="1" si="857"/>
        <v>0</v>
      </c>
      <c r="AC109" s="113">
        <f t="shared" ca="1" si="857"/>
        <v>0</v>
      </c>
      <c r="AD109" s="113">
        <f t="shared" ca="1" si="857"/>
        <v>0</v>
      </c>
      <c r="AE109" s="113">
        <f t="shared" ca="1" si="857"/>
        <v>0</v>
      </c>
      <c r="AF109" s="113">
        <f t="shared" ca="1" si="857"/>
        <v>0</v>
      </c>
      <c r="AG109" s="113">
        <f t="shared" ca="1" si="857"/>
        <v>0</v>
      </c>
      <c r="AH109" s="113">
        <f t="shared" ca="1" si="857"/>
        <v>0</v>
      </c>
      <c r="AI109" s="113">
        <f t="shared" ca="1" si="857"/>
        <v>0</v>
      </c>
      <c r="AJ109" s="113">
        <f t="shared" ca="1" si="857"/>
        <v>0</v>
      </c>
      <c r="AK109" s="113">
        <f t="shared" ca="1" si="857"/>
        <v>0</v>
      </c>
      <c r="AL109" s="113">
        <f t="shared" ca="1" si="857"/>
        <v>0</v>
      </c>
      <c r="AM109" s="113">
        <f t="shared" ref="AM109:BB109" ca="1" si="858">IF(AM52=AL52,AL109,AM52)</f>
        <v>0</v>
      </c>
      <c r="AN109" s="113">
        <f t="shared" ca="1" si="858"/>
        <v>0</v>
      </c>
      <c r="AO109" s="113">
        <f t="shared" ca="1" si="858"/>
        <v>0</v>
      </c>
      <c r="AP109" s="113">
        <f t="shared" ca="1" si="858"/>
        <v>0</v>
      </c>
      <c r="AQ109" s="113">
        <f t="shared" ca="1" si="858"/>
        <v>0</v>
      </c>
      <c r="AR109" s="113">
        <f t="shared" ca="1" si="858"/>
        <v>0</v>
      </c>
      <c r="AS109" s="113">
        <f t="shared" ca="1" si="858"/>
        <v>0</v>
      </c>
      <c r="AT109" s="113">
        <f t="shared" ca="1" si="858"/>
        <v>0</v>
      </c>
      <c r="AU109" s="113">
        <f t="shared" ca="1" si="858"/>
        <v>0</v>
      </c>
      <c r="AV109" s="113">
        <f t="shared" ca="1" si="858"/>
        <v>0</v>
      </c>
      <c r="AW109" s="113">
        <f t="shared" ca="1" si="858"/>
        <v>0</v>
      </c>
      <c r="AX109" s="113">
        <f t="shared" ca="1" si="858"/>
        <v>0</v>
      </c>
      <c r="AY109" s="113">
        <f t="shared" ca="1" si="858"/>
        <v>0</v>
      </c>
      <c r="AZ109" s="113">
        <f t="shared" ca="1" si="858"/>
        <v>0</v>
      </c>
      <c r="BA109" s="113">
        <f t="shared" ca="1" si="858"/>
        <v>0</v>
      </c>
      <c r="BB109" s="113">
        <f t="shared" ca="1" si="858"/>
        <v>0</v>
      </c>
      <c r="BC109" s="113">
        <f t="shared" ref="BC109" ca="1" si="859">IF(BC52=BB52,BB109,BC52)</f>
        <v>0</v>
      </c>
      <c r="BD109" s="113">
        <f t="shared" ref="BD109" ca="1" si="860">IF(BD52=BC52,BC109,BD52)</f>
        <v>0</v>
      </c>
      <c r="BE109" s="113">
        <f t="shared" ref="BE109" ca="1" si="861">IF(BE52=BD52,BD109,BE52)</f>
        <v>0</v>
      </c>
      <c r="BF109" s="113">
        <f t="shared" ref="BF109" ca="1" si="862">IF(BF52=BE52,BE109,BF52)</f>
        <v>0</v>
      </c>
      <c r="BG109" s="113">
        <f t="shared" ref="BG109" ca="1" si="863">IF(BG52=BF52,BF109,BG52)</f>
        <v>0</v>
      </c>
      <c r="BH109" s="113">
        <f t="shared" ref="BH109" ca="1" si="864">IF(BH52=BG52,BG109,BH52)</f>
        <v>0</v>
      </c>
      <c r="BI109" s="113">
        <f t="shared" ref="BI109" ca="1" si="865">IF(BI52=BH52,BH109,BI52)</f>
        <v>0</v>
      </c>
      <c r="BJ109" s="113">
        <f t="shared" ref="BJ109" ca="1" si="866">IF(BJ52=BI52,BI109,BJ52)</f>
        <v>0</v>
      </c>
      <c r="BK109" s="113">
        <f t="shared" ref="BK109" ca="1" si="867">IF(BK52=BJ52,BJ109,BK52)</f>
        <v>0</v>
      </c>
      <c r="BL109" s="113">
        <f t="shared" ref="BL109" ca="1" si="868">IF(BL52=BK52,BK109,BL52)</f>
        <v>0</v>
      </c>
      <c r="BM109" s="113">
        <f t="shared" ref="BM109" ca="1" si="869">IF(BM52=BL52,BL109,BM52)</f>
        <v>0</v>
      </c>
      <c r="BN109" s="113">
        <f t="shared" ref="BN109" ca="1" si="870">IF(BN52=BM52,BM109,BN52)</f>
        <v>0</v>
      </c>
      <c r="BO109" s="113">
        <f t="shared" ref="BO109" ca="1" si="871">IF(BO52=BN52,BN109,BO52)</f>
        <v>0</v>
      </c>
      <c r="BP109" s="113">
        <f t="shared" ref="BP109" ca="1" si="872">IF(BP52=BO52,BO109,BP52)</f>
        <v>0</v>
      </c>
      <c r="BQ109" s="113">
        <f t="shared" ref="BQ109" ca="1" si="873">IF(BQ52=BP52,BP109,BQ52)</f>
        <v>0</v>
      </c>
      <c r="BR109" s="113">
        <f t="shared" ref="BR109" ca="1" si="874">IF(BR52=BQ52,BQ109,BR52)</f>
        <v>0</v>
      </c>
      <c r="BS109" s="113">
        <f t="shared" ref="BS109" ca="1" si="875">IF(BS52=BR52,BR109,BS52)</f>
        <v>0</v>
      </c>
      <c r="BT109" s="113">
        <f t="shared" ref="BT109" ca="1" si="876">IF(BT52=BS52,BS109,BT52)</f>
        <v>0</v>
      </c>
      <c r="BU109" s="113">
        <f t="shared" ref="BU109" ca="1" si="877">IF(BU52=BT52,BT109,BU52)</f>
        <v>0</v>
      </c>
      <c r="BV109" s="113">
        <f t="shared" ref="BV109" ca="1" si="878">IF(BV52=BU52,BU109,BV52)</f>
        <v>0</v>
      </c>
      <c r="BW109" s="113">
        <f t="shared" ref="BW109" ca="1" si="879">IF(BW52=BV52,BV109,BW52)</f>
        <v>0</v>
      </c>
      <c r="BX109" s="113">
        <f t="shared" ref="BX109" ca="1" si="880">IF(BX52=BW52,BW109,BX52)</f>
        <v>0</v>
      </c>
      <c r="BY109" s="113">
        <f t="shared" ref="BY109" ca="1" si="881">IF(BY52=BX52,BX109,BY52)</f>
        <v>0</v>
      </c>
      <c r="BZ109" s="113">
        <f t="shared" ref="BZ109" ca="1" si="882">IF(BZ52=BY52,BY109,BZ52)</f>
        <v>0</v>
      </c>
      <c r="CA109" s="113">
        <f t="shared" ref="CA109" ca="1" si="883">IF(CA52=BZ52,BZ109,CA52)</f>
        <v>0</v>
      </c>
      <c r="CB109" s="113">
        <f t="shared" ref="CB109" ca="1" si="884">IF(CB52=CA52,CA109,CB52)</f>
        <v>0</v>
      </c>
      <c r="CC109" s="113">
        <f t="shared" ref="CC109" ca="1" si="885">IF(CC52=CB52,CB109,CC52)</f>
        <v>0</v>
      </c>
    </row>
    <row r="110" spans="3:81" ht="10.199999999999999" customHeight="1" x14ac:dyDescent="0.45">
      <c r="C110" s="57"/>
      <c r="D110" s="478"/>
      <c r="E110" s="103" t="s">
        <v>186</v>
      </c>
      <c r="F110" s="118">
        <v>6.0000000000000001E-3</v>
      </c>
      <c r="G110" s="119">
        <f>F110</f>
        <v>6.0000000000000001E-3</v>
      </c>
      <c r="H110" s="119">
        <f t="shared" ref="H110:U110" si="886">G110</f>
        <v>6.0000000000000001E-3</v>
      </c>
      <c r="I110" s="119">
        <f t="shared" si="886"/>
        <v>6.0000000000000001E-3</v>
      </c>
      <c r="J110" s="119">
        <f t="shared" si="886"/>
        <v>6.0000000000000001E-3</v>
      </c>
      <c r="K110" s="119">
        <f t="shared" si="886"/>
        <v>6.0000000000000001E-3</v>
      </c>
      <c r="L110" s="119">
        <f t="shared" si="886"/>
        <v>6.0000000000000001E-3</v>
      </c>
      <c r="M110" s="119">
        <f t="shared" si="886"/>
        <v>6.0000000000000001E-3</v>
      </c>
      <c r="N110" s="119">
        <f t="shared" si="886"/>
        <v>6.0000000000000001E-3</v>
      </c>
      <c r="O110" s="119">
        <f t="shared" si="886"/>
        <v>6.0000000000000001E-3</v>
      </c>
      <c r="P110" s="119">
        <f t="shared" si="886"/>
        <v>6.0000000000000001E-3</v>
      </c>
      <c r="Q110" s="119">
        <f t="shared" si="886"/>
        <v>6.0000000000000001E-3</v>
      </c>
      <c r="R110" s="119">
        <f t="shared" si="886"/>
        <v>6.0000000000000001E-3</v>
      </c>
      <c r="S110" s="119">
        <f t="shared" si="886"/>
        <v>6.0000000000000001E-3</v>
      </c>
      <c r="T110" s="119">
        <f t="shared" si="886"/>
        <v>6.0000000000000001E-3</v>
      </c>
      <c r="U110" s="119">
        <f t="shared" si="886"/>
        <v>6.0000000000000001E-3</v>
      </c>
      <c r="V110" s="119">
        <f t="shared" ref="V110" si="887">U110</f>
        <v>6.0000000000000001E-3</v>
      </c>
      <c r="W110" s="119">
        <f t="shared" ref="W110" si="888">V110</f>
        <v>6.0000000000000001E-3</v>
      </c>
      <c r="X110" s="119">
        <f t="shared" ref="X110" si="889">W110</f>
        <v>6.0000000000000001E-3</v>
      </c>
      <c r="Y110" s="119">
        <f t="shared" ref="Y110" si="890">X110</f>
        <v>6.0000000000000001E-3</v>
      </c>
      <c r="Z110" s="119">
        <f t="shared" ref="Z110" si="891">Y110</f>
        <v>6.0000000000000001E-3</v>
      </c>
      <c r="AA110" s="119">
        <f t="shared" ref="AA110" si="892">Z110</f>
        <v>6.0000000000000001E-3</v>
      </c>
      <c r="AB110" s="119">
        <f t="shared" ref="AB110" si="893">AA110</f>
        <v>6.0000000000000001E-3</v>
      </c>
      <c r="AC110" s="119">
        <f t="shared" ref="AC110" si="894">AB110</f>
        <v>6.0000000000000001E-3</v>
      </c>
      <c r="AD110" s="119">
        <f t="shared" ref="AD110" si="895">AC110</f>
        <v>6.0000000000000001E-3</v>
      </c>
      <c r="AE110" s="119">
        <f t="shared" ref="AE110" si="896">AD110</f>
        <v>6.0000000000000001E-3</v>
      </c>
      <c r="AF110" s="119">
        <f t="shared" ref="AF110" si="897">AE110</f>
        <v>6.0000000000000001E-3</v>
      </c>
      <c r="AG110" s="119">
        <f t="shared" ref="AG110" si="898">AF110</f>
        <v>6.0000000000000001E-3</v>
      </c>
      <c r="AH110" s="119">
        <f t="shared" ref="AH110" si="899">AG110</f>
        <v>6.0000000000000001E-3</v>
      </c>
      <c r="AI110" s="119">
        <f t="shared" ref="AI110" si="900">AH110</f>
        <v>6.0000000000000001E-3</v>
      </c>
      <c r="AJ110" s="119">
        <f t="shared" ref="AJ110" si="901">AI110</f>
        <v>6.0000000000000001E-3</v>
      </c>
      <c r="AK110" s="119">
        <f t="shared" ref="AK110" si="902">AJ110</f>
        <v>6.0000000000000001E-3</v>
      </c>
      <c r="AL110" s="119">
        <f t="shared" ref="AL110" si="903">AK110</f>
        <v>6.0000000000000001E-3</v>
      </c>
      <c r="AM110" s="119">
        <f t="shared" ref="AM110" si="904">AL110</f>
        <v>6.0000000000000001E-3</v>
      </c>
      <c r="AN110" s="119">
        <f t="shared" ref="AN110" si="905">AM110</f>
        <v>6.0000000000000001E-3</v>
      </c>
      <c r="AO110" s="119">
        <f t="shared" ref="AO110" si="906">AN110</f>
        <v>6.0000000000000001E-3</v>
      </c>
      <c r="AP110" s="119">
        <f t="shared" ref="AP110" si="907">AO110</f>
        <v>6.0000000000000001E-3</v>
      </c>
      <c r="AQ110" s="119">
        <f t="shared" ref="AQ110" si="908">AP110</f>
        <v>6.0000000000000001E-3</v>
      </c>
      <c r="AR110" s="119">
        <f t="shared" ref="AR110" si="909">AQ110</f>
        <v>6.0000000000000001E-3</v>
      </c>
      <c r="AS110" s="119">
        <f t="shared" ref="AS110" si="910">AR110</f>
        <v>6.0000000000000001E-3</v>
      </c>
      <c r="AT110" s="119">
        <f t="shared" ref="AT110" si="911">AS110</f>
        <v>6.0000000000000001E-3</v>
      </c>
      <c r="AU110" s="119">
        <f t="shared" ref="AU110" si="912">AT110</f>
        <v>6.0000000000000001E-3</v>
      </c>
      <c r="AV110" s="119">
        <f t="shared" ref="AV110" si="913">AU110</f>
        <v>6.0000000000000001E-3</v>
      </c>
      <c r="AW110" s="119">
        <f t="shared" ref="AW110" si="914">AV110</f>
        <v>6.0000000000000001E-3</v>
      </c>
      <c r="AX110" s="119">
        <f t="shared" ref="AX110" si="915">AW110</f>
        <v>6.0000000000000001E-3</v>
      </c>
      <c r="AY110" s="119">
        <f t="shared" ref="AY110" si="916">AX110</f>
        <v>6.0000000000000001E-3</v>
      </c>
      <c r="AZ110" s="119">
        <f t="shared" ref="AZ110" si="917">AY110</f>
        <v>6.0000000000000001E-3</v>
      </c>
      <c r="BA110" s="119">
        <f t="shared" ref="BA110" si="918">AZ110</f>
        <v>6.0000000000000001E-3</v>
      </c>
      <c r="BB110" s="119">
        <f t="shared" ref="BB110" si="919">BA110</f>
        <v>6.0000000000000001E-3</v>
      </c>
      <c r="BC110" s="119">
        <f t="shared" ref="BC110" si="920">BB110</f>
        <v>6.0000000000000001E-3</v>
      </c>
      <c r="BD110" s="119">
        <f t="shared" ref="BD110" si="921">BC110</f>
        <v>6.0000000000000001E-3</v>
      </c>
      <c r="BE110" s="119">
        <f t="shared" ref="BE110" si="922">BD110</f>
        <v>6.0000000000000001E-3</v>
      </c>
      <c r="BF110" s="119">
        <f t="shared" ref="BF110" si="923">BE110</f>
        <v>6.0000000000000001E-3</v>
      </c>
      <c r="BG110" s="119">
        <f t="shared" ref="BG110" si="924">BF110</f>
        <v>6.0000000000000001E-3</v>
      </c>
      <c r="BH110" s="119">
        <f t="shared" ref="BH110" si="925">BG110</f>
        <v>6.0000000000000001E-3</v>
      </c>
      <c r="BI110" s="119">
        <f t="shared" ref="BI110" si="926">BH110</f>
        <v>6.0000000000000001E-3</v>
      </c>
      <c r="BJ110" s="119">
        <f t="shared" ref="BJ110" si="927">BI110</f>
        <v>6.0000000000000001E-3</v>
      </c>
      <c r="BK110" s="119">
        <f t="shared" ref="BK110" si="928">BJ110</f>
        <v>6.0000000000000001E-3</v>
      </c>
      <c r="BL110" s="119">
        <f t="shared" ref="BL110" si="929">BK110</f>
        <v>6.0000000000000001E-3</v>
      </c>
      <c r="BM110" s="119">
        <f t="shared" ref="BM110" si="930">BL110</f>
        <v>6.0000000000000001E-3</v>
      </c>
      <c r="BN110" s="119">
        <f t="shared" ref="BN110" si="931">BM110</f>
        <v>6.0000000000000001E-3</v>
      </c>
      <c r="BO110" s="119">
        <f t="shared" ref="BO110" si="932">BN110</f>
        <v>6.0000000000000001E-3</v>
      </c>
      <c r="BP110" s="119">
        <f t="shared" ref="BP110" si="933">BO110</f>
        <v>6.0000000000000001E-3</v>
      </c>
      <c r="BQ110" s="119">
        <f t="shared" ref="BQ110" si="934">BP110</f>
        <v>6.0000000000000001E-3</v>
      </c>
      <c r="BR110" s="119">
        <f t="shared" ref="BR110" si="935">BQ110</f>
        <v>6.0000000000000001E-3</v>
      </c>
      <c r="BS110" s="119">
        <f t="shared" ref="BS110" si="936">BR110</f>
        <v>6.0000000000000001E-3</v>
      </c>
      <c r="BT110" s="119">
        <f t="shared" ref="BT110" si="937">BS110</f>
        <v>6.0000000000000001E-3</v>
      </c>
      <c r="BU110" s="119">
        <f t="shared" ref="BU110" si="938">BT110</f>
        <v>6.0000000000000001E-3</v>
      </c>
      <c r="BV110" s="119">
        <f t="shared" ref="BV110" si="939">BU110</f>
        <v>6.0000000000000001E-3</v>
      </c>
      <c r="BW110" s="119">
        <f t="shared" ref="BW110" si="940">BV110</f>
        <v>6.0000000000000001E-3</v>
      </c>
      <c r="BX110" s="119">
        <f t="shared" ref="BX110" si="941">BW110</f>
        <v>6.0000000000000001E-3</v>
      </c>
      <c r="BY110" s="119">
        <f t="shared" ref="BY110" si="942">BX110</f>
        <v>6.0000000000000001E-3</v>
      </c>
      <c r="BZ110" s="119">
        <f t="shared" ref="BZ110" si="943">BY110</f>
        <v>6.0000000000000001E-3</v>
      </c>
      <c r="CA110" s="119">
        <f t="shared" ref="CA110" si="944">BZ110</f>
        <v>6.0000000000000001E-3</v>
      </c>
      <c r="CB110" s="119">
        <f t="shared" ref="CB110" si="945">CA110</f>
        <v>6.0000000000000001E-3</v>
      </c>
      <c r="CC110" s="119">
        <f t="shared" ref="CC110" si="946">CB110</f>
        <v>6.0000000000000001E-3</v>
      </c>
    </row>
    <row r="111" spans="3:81" ht="10.199999999999999" customHeight="1" x14ac:dyDescent="0.45">
      <c r="C111" s="57"/>
      <c r="D111" s="479"/>
      <c r="E111" s="108" t="s">
        <v>165</v>
      </c>
      <c r="F111" s="116">
        <f t="shared" ref="F111:AK111" si="947">IF(F52=0,0,F109*F110)</f>
        <v>2.8080000000000003</v>
      </c>
      <c r="G111" s="117">
        <f t="shared" ca="1" si="947"/>
        <v>2.8080000000000003</v>
      </c>
      <c r="H111" s="117">
        <f t="shared" ca="1" si="947"/>
        <v>2.8080000000000003</v>
      </c>
      <c r="I111" s="117">
        <f t="shared" ca="1" si="947"/>
        <v>2.8080000000000003</v>
      </c>
      <c r="J111" s="117">
        <f t="shared" ca="1" si="947"/>
        <v>2.8080000000000003</v>
      </c>
      <c r="K111" s="117">
        <f t="shared" ca="1" si="947"/>
        <v>2.8080000000000003</v>
      </c>
      <c r="L111" s="117">
        <f t="shared" ca="1" si="947"/>
        <v>2.8080000000000003</v>
      </c>
      <c r="M111" s="117">
        <f t="shared" ca="1" si="947"/>
        <v>2.8080000000000003</v>
      </c>
      <c r="N111" s="117">
        <f t="shared" ca="1" si="947"/>
        <v>1.8</v>
      </c>
      <c r="O111" s="117">
        <f t="shared" ca="1" si="947"/>
        <v>1.8</v>
      </c>
      <c r="P111" s="117">
        <f t="shared" ca="1" si="947"/>
        <v>1.8</v>
      </c>
      <c r="Q111" s="117">
        <f t="shared" ca="1" si="947"/>
        <v>1.8</v>
      </c>
      <c r="R111" s="117">
        <f t="shared" ca="1" si="947"/>
        <v>1.8</v>
      </c>
      <c r="S111" s="117">
        <f t="shared" ca="1" si="947"/>
        <v>0</v>
      </c>
      <c r="T111" s="117">
        <f t="shared" ca="1" si="947"/>
        <v>0</v>
      </c>
      <c r="U111" s="117">
        <f t="shared" ca="1" si="947"/>
        <v>0</v>
      </c>
      <c r="V111" s="117">
        <f t="shared" ca="1" si="947"/>
        <v>0</v>
      </c>
      <c r="W111" s="117">
        <f t="shared" ca="1" si="947"/>
        <v>0</v>
      </c>
      <c r="X111" s="117">
        <f t="shared" ca="1" si="947"/>
        <v>0</v>
      </c>
      <c r="Y111" s="117">
        <f t="shared" ca="1" si="947"/>
        <v>0</v>
      </c>
      <c r="Z111" s="117">
        <f t="shared" ca="1" si="947"/>
        <v>0</v>
      </c>
      <c r="AA111" s="117">
        <f t="shared" ca="1" si="947"/>
        <v>0</v>
      </c>
      <c r="AB111" s="117">
        <f t="shared" ca="1" si="947"/>
        <v>0</v>
      </c>
      <c r="AC111" s="117">
        <f t="shared" ca="1" si="947"/>
        <v>0</v>
      </c>
      <c r="AD111" s="117">
        <f t="shared" ca="1" si="947"/>
        <v>0</v>
      </c>
      <c r="AE111" s="117">
        <f t="shared" ca="1" si="947"/>
        <v>0</v>
      </c>
      <c r="AF111" s="117">
        <f t="shared" ca="1" si="947"/>
        <v>0</v>
      </c>
      <c r="AG111" s="117">
        <f t="shared" ca="1" si="947"/>
        <v>0</v>
      </c>
      <c r="AH111" s="117">
        <f t="shared" ca="1" si="947"/>
        <v>0</v>
      </c>
      <c r="AI111" s="117">
        <f t="shared" ca="1" si="947"/>
        <v>0</v>
      </c>
      <c r="AJ111" s="117">
        <f t="shared" ca="1" si="947"/>
        <v>0</v>
      </c>
      <c r="AK111" s="117">
        <f t="shared" ca="1" si="947"/>
        <v>0</v>
      </c>
      <c r="AL111" s="117">
        <f t="shared" ref="AL111:BB111" ca="1" si="948">IF(AL52=0,0,AL109*AL110)</f>
        <v>0</v>
      </c>
      <c r="AM111" s="117">
        <f t="shared" ca="1" si="948"/>
        <v>0</v>
      </c>
      <c r="AN111" s="117">
        <f t="shared" ca="1" si="948"/>
        <v>0</v>
      </c>
      <c r="AO111" s="117">
        <f t="shared" ca="1" si="948"/>
        <v>0</v>
      </c>
      <c r="AP111" s="117">
        <f t="shared" ca="1" si="948"/>
        <v>0</v>
      </c>
      <c r="AQ111" s="117">
        <f t="shared" ca="1" si="948"/>
        <v>0</v>
      </c>
      <c r="AR111" s="117">
        <f t="shared" ca="1" si="948"/>
        <v>0</v>
      </c>
      <c r="AS111" s="117">
        <f t="shared" ca="1" si="948"/>
        <v>0</v>
      </c>
      <c r="AT111" s="117">
        <f t="shared" ca="1" si="948"/>
        <v>0</v>
      </c>
      <c r="AU111" s="117">
        <f t="shared" ca="1" si="948"/>
        <v>0</v>
      </c>
      <c r="AV111" s="117">
        <f t="shared" ca="1" si="948"/>
        <v>0</v>
      </c>
      <c r="AW111" s="117">
        <f t="shared" ca="1" si="948"/>
        <v>0</v>
      </c>
      <c r="AX111" s="117">
        <f t="shared" ca="1" si="948"/>
        <v>0</v>
      </c>
      <c r="AY111" s="117">
        <f t="shared" ca="1" si="948"/>
        <v>0</v>
      </c>
      <c r="AZ111" s="117">
        <f t="shared" ca="1" si="948"/>
        <v>0</v>
      </c>
      <c r="BA111" s="117">
        <f t="shared" ca="1" si="948"/>
        <v>0</v>
      </c>
      <c r="BB111" s="117">
        <f t="shared" ca="1" si="948"/>
        <v>0</v>
      </c>
      <c r="BC111" s="117">
        <f t="shared" ref="BC111:CC111" ca="1" si="949">IF(BC52=0,0,BC109*BC110)</f>
        <v>0</v>
      </c>
      <c r="BD111" s="117">
        <f t="shared" ca="1" si="949"/>
        <v>0</v>
      </c>
      <c r="BE111" s="117">
        <f t="shared" ca="1" si="949"/>
        <v>0</v>
      </c>
      <c r="BF111" s="117">
        <f t="shared" ca="1" si="949"/>
        <v>0</v>
      </c>
      <c r="BG111" s="117">
        <f t="shared" ca="1" si="949"/>
        <v>0</v>
      </c>
      <c r="BH111" s="117">
        <f t="shared" ca="1" si="949"/>
        <v>0</v>
      </c>
      <c r="BI111" s="117">
        <f t="shared" ca="1" si="949"/>
        <v>0</v>
      </c>
      <c r="BJ111" s="117">
        <f t="shared" ca="1" si="949"/>
        <v>0</v>
      </c>
      <c r="BK111" s="117">
        <f t="shared" ca="1" si="949"/>
        <v>0</v>
      </c>
      <c r="BL111" s="117">
        <f t="shared" ca="1" si="949"/>
        <v>0</v>
      </c>
      <c r="BM111" s="117">
        <f t="shared" ca="1" si="949"/>
        <v>0</v>
      </c>
      <c r="BN111" s="117">
        <f t="shared" ca="1" si="949"/>
        <v>0</v>
      </c>
      <c r="BO111" s="117">
        <f t="shared" ca="1" si="949"/>
        <v>0</v>
      </c>
      <c r="BP111" s="117">
        <f t="shared" ca="1" si="949"/>
        <v>0</v>
      </c>
      <c r="BQ111" s="117">
        <f t="shared" ca="1" si="949"/>
        <v>0</v>
      </c>
      <c r="BR111" s="117">
        <f t="shared" ca="1" si="949"/>
        <v>0</v>
      </c>
      <c r="BS111" s="117">
        <f t="shared" ca="1" si="949"/>
        <v>0</v>
      </c>
      <c r="BT111" s="117">
        <f t="shared" ca="1" si="949"/>
        <v>0</v>
      </c>
      <c r="BU111" s="117">
        <f t="shared" ca="1" si="949"/>
        <v>0</v>
      </c>
      <c r="BV111" s="117">
        <f t="shared" ca="1" si="949"/>
        <v>0</v>
      </c>
      <c r="BW111" s="117">
        <f t="shared" ca="1" si="949"/>
        <v>0</v>
      </c>
      <c r="BX111" s="117">
        <f t="shared" ca="1" si="949"/>
        <v>0</v>
      </c>
      <c r="BY111" s="117">
        <f t="shared" ca="1" si="949"/>
        <v>0</v>
      </c>
      <c r="BZ111" s="117">
        <f t="shared" ca="1" si="949"/>
        <v>0</v>
      </c>
      <c r="CA111" s="117">
        <f t="shared" ca="1" si="949"/>
        <v>0</v>
      </c>
      <c r="CB111" s="117">
        <f t="shared" ca="1" si="949"/>
        <v>0</v>
      </c>
      <c r="CC111" s="117">
        <f t="shared" ca="1" si="949"/>
        <v>0</v>
      </c>
    </row>
    <row r="112" spans="3:81" ht="5.4" customHeight="1" x14ac:dyDescent="0.45">
      <c r="C112" s="57"/>
      <c r="D112" s="71"/>
      <c r="E112" s="70"/>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c r="BP112" s="67"/>
      <c r="BQ112" s="67"/>
      <c r="BR112" s="67"/>
      <c r="BS112" s="67"/>
      <c r="BT112" s="67"/>
      <c r="BU112" s="67"/>
      <c r="BV112" s="67"/>
      <c r="BW112" s="67"/>
      <c r="BX112" s="67"/>
      <c r="BY112" s="67"/>
      <c r="BZ112" s="67"/>
      <c r="CA112" s="67"/>
      <c r="CB112" s="67"/>
      <c r="CC112" s="67"/>
    </row>
    <row r="113" spans="3:81" ht="10.199999999999999" customHeight="1" x14ac:dyDescent="0.45">
      <c r="C113" s="57"/>
      <c r="D113" s="477" t="s">
        <v>178</v>
      </c>
      <c r="E113" s="80" t="s">
        <v>154</v>
      </c>
      <c r="F113" s="77">
        <f>F90</f>
        <v>39</v>
      </c>
      <c r="G113" s="113">
        <f t="shared" ref="G113:BB113" ca="1" si="950">G90</f>
        <v>39</v>
      </c>
      <c r="H113" s="113">
        <f t="shared" ref="H113:W113" ca="1" si="951">H90</f>
        <v>39</v>
      </c>
      <c r="I113" s="113">
        <f t="shared" ca="1" si="951"/>
        <v>39</v>
      </c>
      <c r="J113" s="113">
        <f t="shared" ca="1" si="951"/>
        <v>39</v>
      </c>
      <c r="K113" s="113">
        <f t="shared" ca="1" si="951"/>
        <v>39</v>
      </c>
      <c r="L113" s="113">
        <f t="shared" ca="1" si="951"/>
        <v>39</v>
      </c>
      <c r="M113" s="113">
        <f t="shared" ca="1" si="951"/>
        <v>39</v>
      </c>
      <c r="N113" s="113">
        <f t="shared" ca="1" si="951"/>
        <v>25</v>
      </c>
      <c r="O113" s="113">
        <f t="shared" ca="1" si="951"/>
        <v>25</v>
      </c>
      <c r="P113" s="113">
        <f t="shared" ca="1" si="951"/>
        <v>25</v>
      </c>
      <c r="Q113" s="113">
        <f t="shared" ca="1" si="951"/>
        <v>25</v>
      </c>
      <c r="R113" s="113">
        <f t="shared" ca="1" si="951"/>
        <v>25</v>
      </c>
      <c r="S113" s="113">
        <f t="shared" ca="1" si="951"/>
        <v>0</v>
      </c>
      <c r="T113" s="113">
        <f t="shared" ca="1" si="951"/>
        <v>0</v>
      </c>
      <c r="U113" s="113">
        <f t="shared" ca="1" si="951"/>
        <v>0</v>
      </c>
      <c r="V113" s="113">
        <f t="shared" ca="1" si="951"/>
        <v>0</v>
      </c>
      <c r="W113" s="113">
        <f t="shared" ca="1" si="951"/>
        <v>0</v>
      </c>
      <c r="X113" s="113">
        <f t="shared" ca="1" si="950"/>
        <v>0</v>
      </c>
      <c r="Y113" s="113">
        <f t="shared" ca="1" si="950"/>
        <v>0</v>
      </c>
      <c r="Z113" s="113">
        <f t="shared" ca="1" si="950"/>
        <v>0</v>
      </c>
      <c r="AA113" s="113">
        <f t="shared" ca="1" si="950"/>
        <v>0</v>
      </c>
      <c r="AB113" s="113">
        <f t="shared" ca="1" si="950"/>
        <v>0</v>
      </c>
      <c r="AC113" s="113">
        <f t="shared" ca="1" si="950"/>
        <v>0</v>
      </c>
      <c r="AD113" s="113">
        <f t="shared" ca="1" si="950"/>
        <v>0</v>
      </c>
      <c r="AE113" s="113">
        <f t="shared" ca="1" si="950"/>
        <v>0</v>
      </c>
      <c r="AF113" s="113">
        <f t="shared" ca="1" si="950"/>
        <v>0</v>
      </c>
      <c r="AG113" s="113">
        <f t="shared" ca="1" si="950"/>
        <v>0</v>
      </c>
      <c r="AH113" s="113">
        <f t="shared" ca="1" si="950"/>
        <v>0</v>
      </c>
      <c r="AI113" s="113">
        <f t="shared" ca="1" si="950"/>
        <v>0</v>
      </c>
      <c r="AJ113" s="113">
        <f t="shared" ca="1" si="950"/>
        <v>0</v>
      </c>
      <c r="AK113" s="113">
        <f t="shared" ca="1" si="950"/>
        <v>0</v>
      </c>
      <c r="AL113" s="113">
        <f t="shared" ca="1" si="950"/>
        <v>0</v>
      </c>
      <c r="AM113" s="113">
        <f t="shared" ca="1" si="950"/>
        <v>0</v>
      </c>
      <c r="AN113" s="113">
        <f t="shared" ca="1" si="950"/>
        <v>0</v>
      </c>
      <c r="AO113" s="113">
        <f t="shared" ca="1" si="950"/>
        <v>0</v>
      </c>
      <c r="AP113" s="113">
        <f t="shared" ca="1" si="950"/>
        <v>0</v>
      </c>
      <c r="AQ113" s="113">
        <f t="shared" ca="1" si="950"/>
        <v>0</v>
      </c>
      <c r="AR113" s="113">
        <f t="shared" ca="1" si="950"/>
        <v>0</v>
      </c>
      <c r="AS113" s="113">
        <f t="shared" ca="1" si="950"/>
        <v>0</v>
      </c>
      <c r="AT113" s="113">
        <f t="shared" ca="1" si="950"/>
        <v>0</v>
      </c>
      <c r="AU113" s="113">
        <f t="shared" ca="1" si="950"/>
        <v>0</v>
      </c>
      <c r="AV113" s="113">
        <f t="shared" ca="1" si="950"/>
        <v>0</v>
      </c>
      <c r="AW113" s="113">
        <f t="shared" ca="1" si="950"/>
        <v>0</v>
      </c>
      <c r="AX113" s="113">
        <f t="shared" ca="1" si="950"/>
        <v>0</v>
      </c>
      <c r="AY113" s="113">
        <f t="shared" ca="1" si="950"/>
        <v>0</v>
      </c>
      <c r="AZ113" s="113">
        <f t="shared" ca="1" si="950"/>
        <v>0</v>
      </c>
      <c r="BA113" s="113">
        <f t="shared" ca="1" si="950"/>
        <v>0</v>
      </c>
      <c r="BB113" s="113">
        <f t="shared" ca="1" si="950"/>
        <v>0</v>
      </c>
      <c r="BC113" s="113">
        <f t="shared" ref="BC113:CC113" ca="1" si="952">BC90</f>
        <v>0</v>
      </c>
      <c r="BD113" s="113">
        <f t="shared" ca="1" si="952"/>
        <v>0</v>
      </c>
      <c r="BE113" s="113">
        <f t="shared" ca="1" si="952"/>
        <v>0</v>
      </c>
      <c r="BF113" s="113">
        <f t="shared" ca="1" si="952"/>
        <v>0</v>
      </c>
      <c r="BG113" s="113">
        <f t="shared" ca="1" si="952"/>
        <v>0</v>
      </c>
      <c r="BH113" s="113">
        <f t="shared" ca="1" si="952"/>
        <v>0</v>
      </c>
      <c r="BI113" s="113">
        <f t="shared" ca="1" si="952"/>
        <v>0</v>
      </c>
      <c r="BJ113" s="113">
        <f t="shared" ca="1" si="952"/>
        <v>0</v>
      </c>
      <c r="BK113" s="113">
        <f t="shared" ca="1" si="952"/>
        <v>0</v>
      </c>
      <c r="BL113" s="113">
        <f t="shared" ca="1" si="952"/>
        <v>0</v>
      </c>
      <c r="BM113" s="113">
        <f t="shared" ca="1" si="952"/>
        <v>0</v>
      </c>
      <c r="BN113" s="113">
        <f t="shared" ca="1" si="952"/>
        <v>0</v>
      </c>
      <c r="BO113" s="113">
        <f t="shared" ca="1" si="952"/>
        <v>0</v>
      </c>
      <c r="BP113" s="113">
        <f t="shared" ca="1" si="952"/>
        <v>0</v>
      </c>
      <c r="BQ113" s="113">
        <f t="shared" ca="1" si="952"/>
        <v>0</v>
      </c>
      <c r="BR113" s="113">
        <f t="shared" ca="1" si="952"/>
        <v>0</v>
      </c>
      <c r="BS113" s="113">
        <f t="shared" ca="1" si="952"/>
        <v>0</v>
      </c>
      <c r="BT113" s="113">
        <f t="shared" ca="1" si="952"/>
        <v>0</v>
      </c>
      <c r="BU113" s="113">
        <f t="shared" ca="1" si="952"/>
        <v>0</v>
      </c>
      <c r="BV113" s="113">
        <f t="shared" ca="1" si="952"/>
        <v>0</v>
      </c>
      <c r="BW113" s="113">
        <f t="shared" ca="1" si="952"/>
        <v>0</v>
      </c>
      <c r="BX113" s="113">
        <f t="shared" ca="1" si="952"/>
        <v>0</v>
      </c>
      <c r="BY113" s="113">
        <f t="shared" ca="1" si="952"/>
        <v>0</v>
      </c>
      <c r="BZ113" s="113">
        <f t="shared" ca="1" si="952"/>
        <v>0</v>
      </c>
      <c r="CA113" s="113">
        <f t="shared" ca="1" si="952"/>
        <v>0</v>
      </c>
      <c r="CB113" s="113">
        <f t="shared" ca="1" si="952"/>
        <v>0</v>
      </c>
      <c r="CC113" s="113">
        <f t="shared" ca="1" si="952"/>
        <v>0</v>
      </c>
    </row>
    <row r="114" spans="3:81" ht="10.199999999999999" customHeight="1" x14ac:dyDescent="0.45">
      <c r="C114" s="57"/>
      <c r="D114" s="478"/>
      <c r="E114" s="81" t="s">
        <v>6</v>
      </c>
      <c r="F114" s="79">
        <f t="shared" ref="F114:AK114" si="953">IF(F113&gt;=135.5,139,IF(F113&gt;=129.5,133,IF(F113&gt;=123.5,127,IF(F113&gt;=117.5,121,IF(F113&gt;=111.5,115,IF(F113&gt;=105.5,109,IF(F113&gt;=100.5,103,IF(F113&gt;=95.5,98,IF(F113&gt;=90.5,93,IF(F113&gt;=85.5,88,IF(F113&gt;=81,83,IF(F113&gt;=77,79,IF(F113&gt;=73,75,IF(F113&gt;=69.5,71,IF(F113&gt;=66.5,68,IF(F113&gt;=63.5,65,IF(F113&gt;=60.5,62,IF(F113&gt;=57.5,59,IF(F113&gt;=54.5,56,IF(F113&gt;=51.5,53,IF(F113&gt;=48.5,50,IF(F113&gt;=45.5,47,IF(F113&gt;=42.5,44,IF(F113&gt;=39.5,41,IF(F113&gt;=37,38,IF(F113&gt;=35,36,IF(F113&gt;=33,34,IF(F113&gt;=31,32,IF(F113&gt;=29,30,IF(F113&gt;=27,28,IF(F113&gt;=25,26,IF(F113&gt;=23,24,IF(F329&gt;=21,22,IF(F113&gt;=19.5,20,IF(F113&gt;=18.5,19,IF(F113&gt;=17.5,18,IF(F113&gt;=16.5,17,IF(F113&gt;=15.5,16,IF(F113&gt;=14.6,15,IF(F113&gt;=13.8,14.2,IF(F113&gt;=13,13.4,IF(F113&gt;=12.2,12.6,IF(F113&gt;=11.4,11.8,IF(F113&gt;=10.7,11,IF(F329&gt;=10.1,10.4,IF(F113&gt;=9.3,9.8,IF(F113&gt;=8.3,8.8,IF(F113&gt;=7.3,7.8,IF(F113&gt;=6.3,6.8,58)))))))))))))))))))))))))))))))))))))))))))))))))</f>
        <v>38</v>
      </c>
      <c r="G114" s="110">
        <f t="shared" ca="1" si="953"/>
        <v>38</v>
      </c>
      <c r="H114" s="110">
        <f t="shared" ca="1" si="953"/>
        <v>38</v>
      </c>
      <c r="I114" s="110">
        <f t="shared" ca="1" si="953"/>
        <v>38</v>
      </c>
      <c r="J114" s="110">
        <f t="shared" ca="1" si="953"/>
        <v>38</v>
      </c>
      <c r="K114" s="110">
        <f t="shared" ca="1" si="953"/>
        <v>38</v>
      </c>
      <c r="L114" s="110">
        <f t="shared" ca="1" si="953"/>
        <v>38</v>
      </c>
      <c r="M114" s="110">
        <f t="shared" ca="1" si="953"/>
        <v>38</v>
      </c>
      <c r="N114" s="110">
        <f t="shared" ca="1" si="953"/>
        <v>26</v>
      </c>
      <c r="O114" s="110">
        <f t="shared" ca="1" si="953"/>
        <v>26</v>
      </c>
      <c r="P114" s="110">
        <f t="shared" ca="1" si="953"/>
        <v>26</v>
      </c>
      <c r="Q114" s="110">
        <f t="shared" ca="1" si="953"/>
        <v>26</v>
      </c>
      <c r="R114" s="110">
        <f t="shared" ca="1" si="953"/>
        <v>26</v>
      </c>
      <c r="S114" s="110">
        <f t="shared" ca="1" si="953"/>
        <v>58</v>
      </c>
      <c r="T114" s="110">
        <f t="shared" ca="1" si="953"/>
        <v>58</v>
      </c>
      <c r="U114" s="110">
        <f t="shared" ca="1" si="953"/>
        <v>58</v>
      </c>
      <c r="V114" s="110">
        <f t="shared" ca="1" si="953"/>
        <v>58</v>
      </c>
      <c r="W114" s="110">
        <f t="shared" ca="1" si="953"/>
        <v>58</v>
      </c>
      <c r="X114" s="110">
        <f t="shared" ca="1" si="953"/>
        <v>58</v>
      </c>
      <c r="Y114" s="110">
        <f t="shared" ca="1" si="953"/>
        <v>58</v>
      </c>
      <c r="Z114" s="110">
        <f t="shared" ca="1" si="953"/>
        <v>58</v>
      </c>
      <c r="AA114" s="110">
        <f t="shared" ca="1" si="953"/>
        <v>58</v>
      </c>
      <c r="AB114" s="110">
        <f t="shared" ca="1" si="953"/>
        <v>58</v>
      </c>
      <c r="AC114" s="110">
        <f t="shared" ca="1" si="953"/>
        <v>58</v>
      </c>
      <c r="AD114" s="110">
        <f t="shared" ca="1" si="953"/>
        <v>58</v>
      </c>
      <c r="AE114" s="110">
        <f t="shared" ca="1" si="953"/>
        <v>58</v>
      </c>
      <c r="AF114" s="110">
        <f t="shared" ca="1" si="953"/>
        <v>58</v>
      </c>
      <c r="AG114" s="110">
        <f t="shared" ca="1" si="953"/>
        <v>58</v>
      </c>
      <c r="AH114" s="110">
        <f t="shared" ca="1" si="953"/>
        <v>58</v>
      </c>
      <c r="AI114" s="110">
        <f t="shared" ca="1" si="953"/>
        <v>58</v>
      </c>
      <c r="AJ114" s="110">
        <f t="shared" ca="1" si="953"/>
        <v>58</v>
      </c>
      <c r="AK114" s="110">
        <f t="shared" ca="1" si="953"/>
        <v>58</v>
      </c>
      <c r="AL114" s="110">
        <f t="shared" ref="AL114:BB114" ca="1" si="954">IF(AL113&gt;=135.5,139,IF(AL113&gt;=129.5,133,IF(AL113&gt;=123.5,127,IF(AL113&gt;=117.5,121,IF(AL113&gt;=111.5,115,IF(AL113&gt;=105.5,109,IF(AL113&gt;=100.5,103,IF(AL113&gt;=95.5,98,IF(AL113&gt;=90.5,93,IF(AL113&gt;=85.5,88,IF(AL113&gt;=81,83,IF(AL113&gt;=77,79,IF(AL113&gt;=73,75,IF(AL113&gt;=69.5,71,IF(AL113&gt;=66.5,68,IF(AL113&gt;=63.5,65,IF(AL113&gt;=60.5,62,IF(AL113&gt;=57.5,59,IF(AL113&gt;=54.5,56,IF(AL113&gt;=51.5,53,IF(AL113&gt;=48.5,50,IF(AL113&gt;=45.5,47,IF(AL113&gt;=42.5,44,IF(AL113&gt;=39.5,41,IF(AL113&gt;=37,38,IF(AL113&gt;=35,36,IF(AL113&gt;=33,34,IF(AL113&gt;=31,32,IF(AL113&gt;=29,30,IF(AL113&gt;=27,28,IF(AL113&gt;=25,26,IF(AL113&gt;=23,24,IF(AL329&gt;=21,22,IF(AL113&gt;=19.5,20,IF(AL113&gt;=18.5,19,IF(AL113&gt;=17.5,18,IF(AL113&gt;=16.5,17,IF(AL113&gt;=15.5,16,IF(AL113&gt;=14.6,15,IF(AL113&gt;=13.8,14.2,IF(AL113&gt;=13,13.4,IF(AL113&gt;=12.2,12.6,IF(AL113&gt;=11.4,11.8,IF(AL113&gt;=10.7,11,IF(AL329&gt;=10.1,10.4,IF(AL113&gt;=9.3,9.8,IF(AL113&gt;=8.3,8.8,IF(AL113&gt;=7.3,7.8,IF(AL113&gt;=6.3,6.8,58)))))))))))))))))))))))))))))))))))))))))))))))))</f>
        <v>58</v>
      </c>
      <c r="AM114" s="110">
        <f t="shared" ca="1" si="954"/>
        <v>58</v>
      </c>
      <c r="AN114" s="110">
        <f t="shared" ca="1" si="954"/>
        <v>58</v>
      </c>
      <c r="AO114" s="110">
        <f t="shared" ca="1" si="954"/>
        <v>58</v>
      </c>
      <c r="AP114" s="110">
        <f t="shared" ca="1" si="954"/>
        <v>58</v>
      </c>
      <c r="AQ114" s="110">
        <f t="shared" ca="1" si="954"/>
        <v>58</v>
      </c>
      <c r="AR114" s="110">
        <f t="shared" ca="1" si="954"/>
        <v>58</v>
      </c>
      <c r="AS114" s="110">
        <f t="shared" ca="1" si="954"/>
        <v>58</v>
      </c>
      <c r="AT114" s="110">
        <f t="shared" ca="1" si="954"/>
        <v>58</v>
      </c>
      <c r="AU114" s="110">
        <f t="shared" ca="1" si="954"/>
        <v>58</v>
      </c>
      <c r="AV114" s="110">
        <f t="shared" ca="1" si="954"/>
        <v>58</v>
      </c>
      <c r="AW114" s="110">
        <f t="shared" ca="1" si="954"/>
        <v>58</v>
      </c>
      <c r="AX114" s="110">
        <f t="shared" ca="1" si="954"/>
        <v>58</v>
      </c>
      <c r="AY114" s="110">
        <f t="shared" ca="1" si="954"/>
        <v>58</v>
      </c>
      <c r="AZ114" s="110">
        <f t="shared" ca="1" si="954"/>
        <v>58</v>
      </c>
      <c r="BA114" s="110">
        <f t="shared" ca="1" si="954"/>
        <v>58</v>
      </c>
      <c r="BB114" s="110">
        <f t="shared" ca="1" si="954"/>
        <v>58</v>
      </c>
      <c r="BC114" s="110">
        <f t="shared" ref="BC114:CC114" ca="1" si="955">IF(BC113&gt;=135.5,139,IF(BC113&gt;=129.5,133,IF(BC113&gt;=123.5,127,IF(BC113&gt;=117.5,121,IF(BC113&gt;=111.5,115,IF(BC113&gt;=105.5,109,IF(BC113&gt;=100.5,103,IF(BC113&gt;=95.5,98,IF(BC113&gt;=90.5,93,IF(BC113&gt;=85.5,88,IF(BC113&gt;=81,83,IF(BC113&gt;=77,79,IF(BC113&gt;=73,75,IF(BC113&gt;=69.5,71,IF(BC113&gt;=66.5,68,IF(BC113&gt;=63.5,65,IF(BC113&gt;=60.5,62,IF(BC113&gt;=57.5,59,IF(BC113&gt;=54.5,56,IF(BC113&gt;=51.5,53,IF(BC113&gt;=48.5,50,IF(BC113&gt;=45.5,47,IF(BC113&gt;=42.5,44,IF(BC113&gt;=39.5,41,IF(BC113&gt;=37,38,IF(BC113&gt;=35,36,IF(BC113&gt;=33,34,IF(BC113&gt;=31,32,IF(BC113&gt;=29,30,IF(BC113&gt;=27,28,IF(BC113&gt;=25,26,IF(BC113&gt;=23,24,IF(BC329&gt;=21,22,IF(BC113&gt;=19.5,20,IF(BC113&gt;=18.5,19,IF(BC113&gt;=17.5,18,IF(BC113&gt;=16.5,17,IF(BC113&gt;=15.5,16,IF(BC113&gt;=14.6,15,IF(BC113&gt;=13.8,14.2,IF(BC113&gt;=13,13.4,IF(BC113&gt;=12.2,12.6,IF(BC113&gt;=11.4,11.8,IF(BC113&gt;=10.7,11,IF(BC329&gt;=10.1,10.4,IF(BC113&gt;=9.3,9.8,IF(BC113&gt;=8.3,8.8,IF(BC113&gt;=7.3,7.8,IF(BC113&gt;=6.3,6.8,58)))))))))))))))))))))))))))))))))))))))))))))))))</f>
        <v>58</v>
      </c>
      <c r="BD114" s="110">
        <f t="shared" ca="1" si="955"/>
        <v>58</v>
      </c>
      <c r="BE114" s="110">
        <f t="shared" ca="1" si="955"/>
        <v>58</v>
      </c>
      <c r="BF114" s="110">
        <f t="shared" ca="1" si="955"/>
        <v>58</v>
      </c>
      <c r="BG114" s="110">
        <f t="shared" ca="1" si="955"/>
        <v>58</v>
      </c>
      <c r="BH114" s="110">
        <f t="shared" ca="1" si="955"/>
        <v>58</v>
      </c>
      <c r="BI114" s="110">
        <f t="shared" ca="1" si="955"/>
        <v>58</v>
      </c>
      <c r="BJ114" s="110">
        <f t="shared" ca="1" si="955"/>
        <v>58</v>
      </c>
      <c r="BK114" s="110">
        <f t="shared" ca="1" si="955"/>
        <v>58</v>
      </c>
      <c r="BL114" s="110">
        <f t="shared" ca="1" si="955"/>
        <v>58</v>
      </c>
      <c r="BM114" s="110">
        <f t="shared" ca="1" si="955"/>
        <v>58</v>
      </c>
      <c r="BN114" s="110">
        <f t="shared" ca="1" si="955"/>
        <v>58</v>
      </c>
      <c r="BO114" s="110">
        <f t="shared" ca="1" si="955"/>
        <v>58</v>
      </c>
      <c r="BP114" s="110">
        <f t="shared" ca="1" si="955"/>
        <v>58</v>
      </c>
      <c r="BQ114" s="110">
        <f t="shared" ca="1" si="955"/>
        <v>58</v>
      </c>
      <c r="BR114" s="110">
        <f t="shared" ca="1" si="955"/>
        <v>58</v>
      </c>
      <c r="BS114" s="110">
        <f t="shared" ca="1" si="955"/>
        <v>58</v>
      </c>
      <c r="BT114" s="110">
        <f t="shared" ca="1" si="955"/>
        <v>58</v>
      </c>
      <c r="BU114" s="110">
        <f t="shared" ca="1" si="955"/>
        <v>58</v>
      </c>
      <c r="BV114" s="110">
        <f t="shared" ca="1" si="955"/>
        <v>58</v>
      </c>
      <c r="BW114" s="110">
        <f t="shared" ca="1" si="955"/>
        <v>58</v>
      </c>
      <c r="BX114" s="110">
        <f t="shared" ca="1" si="955"/>
        <v>58</v>
      </c>
      <c r="BY114" s="110">
        <f t="shared" ca="1" si="955"/>
        <v>58</v>
      </c>
      <c r="BZ114" s="110">
        <f t="shared" ca="1" si="955"/>
        <v>58</v>
      </c>
      <c r="CA114" s="110">
        <f t="shared" ca="1" si="955"/>
        <v>58</v>
      </c>
      <c r="CB114" s="110">
        <f t="shared" ca="1" si="955"/>
        <v>58</v>
      </c>
      <c r="CC114" s="110">
        <f t="shared" ca="1" si="955"/>
        <v>58</v>
      </c>
    </row>
    <row r="115" spans="3:81" ht="10.199999999999999" customHeight="1" x14ac:dyDescent="0.45">
      <c r="C115" s="57"/>
      <c r="D115" s="478"/>
      <c r="E115" s="81" t="s">
        <v>193</v>
      </c>
      <c r="F115" s="79">
        <v>18.3</v>
      </c>
      <c r="G115" s="110">
        <f>F115</f>
        <v>18.3</v>
      </c>
      <c r="H115" s="110">
        <f t="shared" ref="H115:W115" si="956">G115</f>
        <v>18.3</v>
      </c>
      <c r="I115" s="110">
        <f t="shared" si="956"/>
        <v>18.3</v>
      </c>
      <c r="J115" s="110">
        <f t="shared" si="956"/>
        <v>18.3</v>
      </c>
      <c r="K115" s="110">
        <f t="shared" si="956"/>
        <v>18.3</v>
      </c>
      <c r="L115" s="110">
        <f t="shared" si="956"/>
        <v>18.3</v>
      </c>
      <c r="M115" s="110">
        <f t="shared" si="956"/>
        <v>18.3</v>
      </c>
      <c r="N115" s="110">
        <f t="shared" si="956"/>
        <v>18.3</v>
      </c>
      <c r="O115" s="110">
        <f t="shared" si="956"/>
        <v>18.3</v>
      </c>
      <c r="P115" s="110">
        <f t="shared" si="956"/>
        <v>18.3</v>
      </c>
      <c r="Q115" s="110">
        <f t="shared" si="956"/>
        <v>18.3</v>
      </c>
      <c r="R115" s="110">
        <f t="shared" si="956"/>
        <v>18.3</v>
      </c>
      <c r="S115" s="110">
        <f t="shared" si="956"/>
        <v>18.3</v>
      </c>
      <c r="T115" s="110">
        <f t="shared" si="956"/>
        <v>18.3</v>
      </c>
      <c r="U115" s="110">
        <f t="shared" si="956"/>
        <v>18.3</v>
      </c>
      <c r="V115" s="110">
        <f t="shared" si="956"/>
        <v>18.3</v>
      </c>
      <c r="W115" s="110">
        <f t="shared" si="956"/>
        <v>18.3</v>
      </c>
      <c r="X115" s="110">
        <f t="shared" ref="X115" si="957">W115</f>
        <v>18.3</v>
      </c>
      <c r="Y115" s="110">
        <f t="shared" ref="Y115" si="958">X115</f>
        <v>18.3</v>
      </c>
      <c r="Z115" s="110">
        <f t="shared" ref="Z115" si="959">Y115</f>
        <v>18.3</v>
      </c>
      <c r="AA115" s="110">
        <f t="shared" ref="AA115" si="960">Z115</f>
        <v>18.3</v>
      </c>
      <c r="AB115" s="110">
        <f t="shared" ref="AB115" si="961">AA115</f>
        <v>18.3</v>
      </c>
      <c r="AC115" s="110">
        <f t="shared" ref="AC115" si="962">AB115</f>
        <v>18.3</v>
      </c>
      <c r="AD115" s="110">
        <f t="shared" ref="AD115" si="963">AC115</f>
        <v>18.3</v>
      </c>
      <c r="AE115" s="110">
        <f t="shared" ref="AE115" si="964">AD115</f>
        <v>18.3</v>
      </c>
      <c r="AF115" s="110">
        <f t="shared" ref="AF115" si="965">AE115</f>
        <v>18.3</v>
      </c>
      <c r="AG115" s="110">
        <f t="shared" ref="AG115" si="966">AF115</f>
        <v>18.3</v>
      </c>
      <c r="AH115" s="110">
        <f t="shared" ref="AH115" si="967">AG115</f>
        <v>18.3</v>
      </c>
      <c r="AI115" s="110">
        <f t="shared" ref="AI115" si="968">AH115</f>
        <v>18.3</v>
      </c>
      <c r="AJ115" s="110">
        <f t="shared" ref="AJ115" si="969">AI115</f>
        <v>18.3</v>
      </c>
      <c r="AK115" s="110">
        <f t="shared" ref="AK115" si="970">AJ115</f>
        <v>18.3</v>
      </c>
      <c r="AL115" s="110">
        <f t="shared" ref="AL115" si="971">AK115</f>
        <v>18.3</v>
      </c>
      <c r="AM115" s="110">
        <f t="shared" ref="AM115" si="972">AL115</f>
        <v>18.3</v>
      </c>
      <c r="AN115" s="110">
        <f t="shared" ref="AN115" si="973">AM115</f>
        <v>18.3</v>
      </c>
      <c r="AO115" s="110">
        <f t="shared" ref="AO115" si="974">AN115</f>
        <v>18.3</v>
      </c>
      <c r="AP115" s="110">
        <f t="shared" ref="AP115" si="975">AO115</f>
        <v>18.3</v>
      </c>
      <c r="AQ115" s="110">
        <f t="shared" ref="AQ115" si="976">AP115</f>
        <v>18.3</v>
      </c>
      <c r="AR115" s="110">
        <f t="shared" ref="AR115" si="977">AQ115</f>
        <v>18.3</v>
      </c>
      <c r="AS115" s="110">
        <f t="shared" ref="AS115" si="978">AR115</f>
        <v>18.3</v>
      </c>
      <c r="AT115" s="110">
        <f t="shared" ref="AT115" si="979">AS115</f>
        <v>18.3</v>
      </c>
      <c r="AU115" s="110">
        <f t="shared" ref="AU115" si="980">AT115</f>
        <v>18.3</v>
      </c>
      <c r="AV115" s="110">
        <f t="shared" ref="AV115" si="981">AU115</f>
        <v>18.3</v>
      </c>
      <c r="AW115" s="110">
        <f t="shared" ref="AW115" si="982">AV115</f>
        <v>18.3</v>
      </c>
      <c r="AX115" s="110">
        <f t="shared" ref="AX115" si="983">AW115</f>
        <v>18.3</v>
      </c>
      <c r="AY115" s="110">
        <f t="shared" ref="AY115" si="984">AX115</f>
        <v>18.3</v>
      </c>
      <c r="AZ115" s="110">
        <f t="shared" ref="AZ115" si="985">AY115</f>
        <v>18.3</v>
      </c>
      <c r="BA115" s="110">
        <f t="shared" ref="BA115" si="986">AZ115</f>
        <v>18.3</v>
      </c>
      <c r="BB115" s="110">
        <f t="shared" ref="BB115" si="987">BA115</f>
        <v>18.3</v>
      </c>
      <c r="BC115" s="110">
        <f t="shared" ref="BC115" si="988">BB115</f>
        <v>18.3</v>
      </c>
      <c r="BD115" s="110">
        <f t="shared" ref="BD115" si="989">BC115</f>
        <v>18.3</v>
      </c>
      <c r="BE115" s="110">
        <f t="shared" ref="BE115" si="990">BD115</f>
        <v>18.3</v>
      </c>
      <c r="BF115" s="110">
        <f t="shared" ref="BF115" si="991">BE115</f>
        <v>18.3</v>
      </c>
      <c r="BG115" s="110">
        <f t="shared" ref="BG115" si="992">BF115</f>
        <v>18.3</v>
      </c>
      <c r="BH115" s="110">
        <f t="shared" ref="BH115" si="993">BG115</f>
        <v>18.3</v>
      </c>
      <c r="BI115" s="110">
        <f t="shared" ref="BI115" si="994">BH115</f>
        <v>18.3</v>
      </c>
      <c r="BJ115" s="110">
        <f t="shared" ref="BJ115" si="995">BI115</f>
        <v>18.3</v>
      </c>
      <c r="BK115" s="110">
        <f t="shared" ref="BK115" si="996">BJ115</f>
        <v>18.3</v>
      </c>
      <c r="BL115" s="110">
        <f t="shared" ref="BL115" si="997">BK115</f>
        <v>18.3</v>
      </c>
      <c r="BM115" s="110">
        <f t="shared" ref="BM115" si="998">BL115</f>
        <v>18.3</v>
      </c>
      <c r="BN115" s="110">
        <f t="shared" ref="BN115" si="999">BM115</f>
        <v>18.3</v>
      </c>
      <c r="BO115" s="110">
        <f t="shared" ref="BO115" si="1000">BN115</f>
        <v>18.3</v>
      </c>
      <c r="BP115" s="110">
        <f t="shared" ref="BP115" si="1001">BO115</f>
        <v>18.3</v>
      </c>
      <c r="BQ115" s="110">
        <f t="shared" ref="BQ115" si="1002">BP115</f>
        <v>18.3</v>
      </c>
      <c r="BR115" s="110">
        <f t="shared" ref="BR115" si="1003">BQ115</f>
        <v>18.3</v>
      </c>
      <c r="BS115" s="110">
        <f t="shared" ref="BS115" si="1004">BR115</f>
        <v>18.3</v>
      </c>
      <c r="BT115" s="110">
        <f t="shared" ref="BT115" si="1005">BS115</f>
        <v>18.3</v>
      </c>
      <c r="BU115" s="110">
        <f t="shared" ref="BU115" si="1006">BT115</f>
        <v>18.3</v>
      </c>
      <c r="BV115" s="110">
        <f t="shared" ref="BV115" si="1007">BU115</f>
        <v>18.3</v>
      </c>
      <c r="BW115" s="110">
        <f t="shared" ref="BW115" si="1008">BV115</f>
        <v>18.3</v>
      </c>
      <c r="BX115" s="110">
        <f t="shared" ref="BX115" si="1009">BW115</f>
        <v>18.3</v>
      </c>
      <c r="BY115" s="110">
        <f t="shared" ref="BY115" si="1010">BX115</f>
        <v>18.3</v>
      </c>
      <c r="BZ115" s="110">
        <f t="shared" ref="BZ115" si="1011">BY115</f>
        <v>18.3</v>
      </c>
      <c r="CA115" s="110">
        <f t="shared" ref="CA115" si="1012">BZ115</f>
        <v>18.3</v>
      </c>
      <c r="CB115" s="110">
        <f t="shared" ref="CB115" si="1013">CA115</f>
        <v>18.3</v>
      </c>
      <c r="CC115" s="110">
        <f t="shared" ref="CC115" si="1014">CB115</f>
        <v>18.3</v>
      </c>
    </row>
    <row r="116" spans="3:81" ht="10.199999999999999" customHeight="1" x14ac:dyDescent="0.45">
      <c r="C116" s="57"/>
      <c r="D116" s="478"/>
      <c r="E116" s="81" t="s">
        <v>180</v>
      </c>
      <c r="F116" s="79">
        <f>F114*F115/100/2*12</f>
        <v>41.723999999999997</v>
      </c>
      <c r="G116" s="110">
        <f t="shared" ref="G116:BB116" ca="1" si="1015">G114*G115/100/2*12</f>
        <v>41.723999999999997</v>
      </c>
      <c r="H116" s="110">
        <f t="shared" ref="H116:W116" ca="1" si="1016">H114*H115/100/2*12</f>
        <v>41.723999999999997</v>
      </c>
      <c r="I116" s="110">
        <f t="shared" ca="1" si="1016"/>
        <v>41.723999999999997</v>
      </c>
      <c r="J116" s="110">
        <f t="shared" ca="1" si="1016"/>
        <v>41.723999999999997</v>
      </c>
      <c r="K116" s="110">
        <f t="shared" ca="1" si="1016"/>
        <v>41.723999999999997</v>
      </c>
      <c r="L116" s="110">
        <f t="shared" ca="1" si="1016"/>
        <v>41.723999999999997</v>
      </c>
      <c r="M116" s="110">
        <f t="shared" ca="1" si="1016"/>
        <v>41.723999999999997</v>
      </c>
      <c r="N116" s="110">
        <f t="shared" ca="1" si="1016"/>
        <v>28.548000000000002</v>
      </c>
      <c r="O116" s="110">
        <f t="shared" ca="1" si="1016"/>
        <v>28.548000000000002</v>
      </c>
      <c r="P116" s="110">
        <f t="shared" ca="1" si="1016"/>
        <v>28.548000000000002</v>
      </c>
      <c r="Q116" s="110">
        <f t="shared" ca="1" si="1016"/>
        <v>28.548000000000002</v>
      </c>
      <c r="R116" s="110">
        <f t="shared" ca="1" si="1016"/>
        <v>28.548000000000002</v>
      </c>
      <c r="S116" s="110">
        <f t="shared" ca="1" si="1016"/>
        <v>63.684000000000005</v>
      </c>
      <c r="T116" s="110">
        <f t="shared" ca="1" si="1016"/>
        <v>63.684000000000005</v>
      </c>
      <c r="U116" s="110">
        <f t="shared" ca="1" si="1016"/>
        <v>63.684000000000005</v>
      </c>
      <c r="V116" s="110">
        <f t="shared" ca="1" si="1016"/>
        <v>63.684000000000005</v>
      </c>
      <c r="W116" s="110">
        <f t="shared" ca="1" si="1016"/>
        <v>63.684000000000005</v>
      </c>
      <c r="X116" s="110">
        <f t="shared" ca="1" si="1015"/>
        <v>63.684000000000005</v>
      </c>
      <c r="Y116" s="110">
        <f t="shared" ca="1" si="1015"/>
        <v>63.684000000000005</v>
      </c>
      <c r="Z116" s="110">
        <f t="shared" ca="1" si="1015"/>
        <v>63.684000000000005</v>
      </c>
      <c r="AA116" s="110">
        <f t="shared" ca="1" si="1015"/>
        <v>63.684000000000005</v>
      </c>
      <c r="AB116" s="110">
        <f t="shared" ca="1" si="1015"/>
        <v>63.684000000000005</v>
      </c>
      <c r="AC116" s="110">
        <f t="shared" ca="1" si="1015"/>
        <v>63.684000000000005</v>
      </c>
      <c r="AD116" s="110">
        <f t="shared" ca="1" si="1015"/>
        <v>63.684000000000005</v>
      </c>
      <c r="AE116" s="110">
        <f t="shared" ca="1" si="1015"/>
        <v>63.684000000000005</v>
      </c>
      <c r="AF116" s="110">
        <f t="shared" ca="1" si="1015"/>
        <v>63.684000000000005</v>
      </c>
      <c r="AG116" s="110">
        <f t="shared" ca="1" si="1015"/>
        <v>63.684000000000005</v>
      </c>
      <c r="AH116" s="110">
        <f t="shared" ca="1" si="1015"/>
        <v>63.684000000000005</v>
      </c>
      <c r="AI116" s="110">
        <f t="shared" ca="1" si="1015"/>
        <v>63.684000000000005</v>
      </c>
      <c r="AJ116" s="110">
        <f t="shared" ca="1" si="1015"/>
        <v>63.684000000000005</v>
      </c>
      <c r="AK116" s="110">
        <f t="shared" ca="1" si="1015"/>
        <v>63.684000000000005</v>
      </c>
      <c r="AL116" s="110">
        <f t="shared" ca="1" si="1015"/>
        <v>63.684000000000005</v>
      </c>
      <c r="AM116" s="110">
        <f t="shared" ca="1" si="1015"/>
        <v>63.684000000000005</v>
      </c>
      <c r="AN116" s="110">
        <f t="shared" ca="1" si="1015"/>
        <v>63.684000000000005</v>
      </c>
      <c r="AO116" s="110">
        <f t="shared" ca="1" si="1015"/>
        <v>63.684000000000005</v>
      </c>
      <c r="AP116" s="110">
        <f t="shared" ca="1" si="1015"/>
        <v>63.684000000000005</v>
      </c>
      <c r="AQ116" s="110">
        <f t="shared" ca="1" si="1015"/>
        <v>63.684000000000005</v>
      </c>
      <c r="AR116" s="110">
        <f t="shared" ca="1" si="1015"/>
        <v>63.684000000000005</v>
      </c>
      <c r="AS116" s="110">
        <f t="shared" ca="1" si="1015"/>
        <v>63.684000000000005</v>
      </c>
      <c r="AT116" s="110">
        <f t="shared" ca="1" si="1015"/>
        <v>63.684000000000005</v>
      </c>
      <c r="AU116" s="110">
        <f t="shared" ca="1" si="1015"/>
        <v>63.684000000000005</v>
      </c>
      <c r="AV116" s="110">
        <f t="shared" ca="1" si="1015"/>
        <v>63.684000000000005</v>
      </c>
      <c r="AW116" s="110">
        <f t="shared" ca="1" si="1015"/>
        <v>63.684000000000005</v>
      </c>
      <c r="AX116" s="110">
        <f t="shared" ca="1" si="1015"/>
        <v>63.684000000000005</v>
      </c>
      <c r="AY116" s="110">
        <f t="shared" ca="1" si="1015"/>
        <v>63.684000000000005</v>
      </c>
      <c r="AZ116" s="110">
        <f t="shared" ca="1" si="1015"/>
        <v>63.684000000000005</v>
      </c>
      <c r="BA116" s="110">
        <f t="shared" ca="1" si="1015"/>
        <v>63.684000000000005</v>
      </c>
      <c r="BB116" s="110">
        <f t="shared" ca="1" si="1015"/>
        <v>63.684000000000005</v>
      </c>
      <c r="BC116" s="110">
        <f t="shared" ref="BC116:CC116" ca="1" si="1017">BC114*BC115/100/2*12</f>
        <v>63.684000000000005</v>
      </c>
      <c r="BD116" s="110">
        <f t="shared" ca="1" si="1017"/>
        <v>63.684000000000005</v>
      </c>
      <c r="BE116" s="110">
        <f t="shared" ca="1" si="1017"/>
        <v>63.684000000000005</v>
      </c>
      <c r="BF116" s="110">
        <f t="shared" ca="1" si="1017"/>
        <v>63.684000000000005</v>
      </c>
      <c r="BG116" s="110">
        <f t="shared" ca="1" si="1017"/>
        <v>63.684000000000005</v>
      </c>
      <c r="BH116" s="110">
        <f t="shared" ca="1" si="1017"/>
        <v>63.684000000000005</v>
      </c>
      <c r="BI116" s="110">
        <f t="shared" ca="1" si="1017"/>
        <v>63.684000000000005</v>
      </c>
      <c r="BJ116" s="110">
        <f t="shared" ca="1" si="1017"/>
        <v>63.684000000000005</v>
      </c>
      <c r="BK116" s="110">
        <f t="shared" ca="1" si="1017"/>
        <v>63.684000000000005</v>
      </c>
      <c r="BL116" s="110">
        <f t="shared" ca="1" si="1017"/>
        <v>63.684000000000005</v>
      </c>
      <c r="BM116" s="110">
        <f t="shared" ca="1" si="1017"/>
        <v>63.684000000000005</v>
      </c>
      <c r="BN116" s="110">
        <f t="shared" ca="1" si="1017"/>
        <v>63.684000000000005</v>
      </c>
      <c r="BO116" s="110">
        <f t="shared" ca="1" si="1017"/>
        <v>63.684000000000005</v>
      </c>
      <c r="BP116" s="110">
        <f t="shared" ca="1" si="1017"/>
        <v>63.684000000000005</v>
      </c>
      <c r="BQ116" s="110">
        <f t="shared" ca="1" si="1017"/>
        <v>63.684000000000005</v>
      </c>
      <c r="BR116" s="110">
        <f t="shared" ca="1" si="1017"/>
        <v>63.684000000000005</v>
      </c>
      <c r="BS116" s="110">
        <f t="shared" ca="1" si="1017"/>
        <v>63.684000000000005</v>
      </c>
      <c r="BT116" s="110">
        <f t="shared" ca="1" si="1017"/>
        <v>63.684000000000005</v>
      </c>
      <c r="BU116" s="110">
        <f t="shared" ca="1" si="1017"/>
        <v>63.684000000000005</v>
      </c>
      <c r="BV116" s="110">
        <f t="shared" ca="1" si="1017"/>
        <v>63.684000000000005</v>
      </c>
      <c r="BW116" s="110">
        <f t="shared" ca="1" si="1017"/>
        <v>63.684000000000005</v>
      </c>
      <c r="BX116" s="110">
        <f t="shared" ca="1" si="1017"/>
        <v>63.684000000000005</v>
      </c>
      <c r="BY116" s="110">
        <f t="shared" ca="1" si="1017"/>
        <v>63.684000000000005</v>
      </c>
      <c r="BZ116" s="110">
        <f t="shared" ca="1" si="1017"/>
        <v>63.684000000000005</v>
      </c>
      <c r="CA116" s="110">
        <f t="shared" ca="1" si="1017"/>
        <v>63.684000000000005</v>
      </c>
      <c r="CB116" s="110">
        <f t="shared" ca="1" si="1017"/>
        <v>63.684000000000005</v>
      </c>
      <c r="CC116" s="110">
        <f t="shared" ca="1" si="1017"/>
        <v>63.684000000000005</v>
      </c>
    </row>
    <row r="117" spans="3:81" ht="10.199999999999999" customHeight="1" x14ac:dyDescent="0.45">
      <c r="C117" s="57"/>
      <c r="D117" s="478"/>
      <c r="E117" s="81" t="s">
        <v>156</v>
      </c>
      <c r="F117" s="79">
        <f>F94</f>
        <v>78</v>
      </c>
      <c r="G117" s="110">
        <f t="shared" ref="G117:BB117" ca="1" si="1018">G94</f>
        <v>78</v>
      </c>
      <c r="H117" s="110">
        <f t="shared" ref="H117:W117" ca="1" si="1019">H94</f>
        <v>78</v>
      </c>
      <c r="I117" s="110">
        <f t="shared" ca="1" si="1019"/>
        <v>78</v>
      </c>
      <c r="J117" s="110">
        <f t="shared" ca="1" si="1019"/>
        <v>78</v>
      </c>
      <c r="K117" s="110">
        <f t="shared" ca="1" si="1019"/>
        <v>78</v>
      </c>
      <c r="L117" s="110">
        <f t="shared" ca="1" si="1019"/>
        <v>78</v>
      </c>
      <c r="M117" s="110">
        <f t="shared" ca="1" si="1019"/>
        <v>78</v>
      </c>
      <c r="N117" s="110">
        <f t="shared" ca="1" si="1019"/>
        <v>0</v>
      </c>
      <c r="O117" s="110">
        <f t="shared" ca="1" si="1019"/>
        <v>0</v>
      </c>
      <c r="P117" s="110">
        <f t="shared" ca="1" si="1019"/>
        <v>0</v>
      </c>
      <c r="Q117" s="110">
        <f t="shared" ca="1" si="1019"/>
        <v>0</v>
      </c>
      <c r="R117" s="110">
        <f t="shared" ca="1" si="1019"/>
        <v>0</v>
      </c>
      <c r="S117" s="110">
        <f t="shared" ca="1" si="1019"/>
        <v>0</v>
      </c>
      <c r="T117" s="110">
        <f t="shared" ca="1" si="1019"/>
        <v>0</v>
      </c>
      <c r="U117" s="110">
        <f t="shared" ca="1" si="1019"/>
        <v>0</v>
      </c>
      <c r="V117" s="110">
        <f t="shared" ca="1" si="1019"/>
        <v>0</v>
      </c>
      <c r="W117" s="110">
        <f t="shared" ca="1" si="1019"/>
        <v>0</v>
      </c>
      <c r="X117" s="110">
        <f t="shared" ca="1" si="1018"/>
        <v>0</v>
      </c>
      <c r="Y117" s="110">
        <f t="shared" ca="1" si="1018"/>
        <v>0</v>
      </c>
      <c r="Z117" s="110">
        <f t="shared" ca="1" si="1018"/>
        <v>0</v>
      </c>
      <c r="AA117" s="110">
        <f t="shared" ca="1" si="1018"/>
        <v>0</v>
      </c>
      <c r="AB117" s="110">
        <f t="shared" ca="1" si="1018"/>
        <v>0</v>
      </c>
      <c r="AC117" s="110">
        <f t="shared" ca="1" si="1018"/>
        <v>0</v>
      </c>
      <c r="AD117" s="110">
        <f t="shared" ca="1" si="1018"/>
        <v>0</v>
      </c>
      <c r="AE117" s="110">
        <f t="shared" ca="1" si="1018"/>
        <v>0</v>
      </c>
      <c r="AF117" s="110">
        <f t="shared" ca="1" si="1018"/>
        <v>0</v>
      </c>
      <c r="AG117" s="110">
        <f t="shared" ca="1" si="1018"/>
        <v>0</v>
      </c>
      <c r="AH117" s="110">
        <f t="shared" ca="1" si="1018"/>
        <v>0</v>
      </c>
      <c r="AI117" s="110">
        <f t="shared" ca="1" si="1018"/>
        <v>0</v>
      </c>
      <c r="AJ117" s="110">
        <f t="shared" ca="1" si="1018"/>
        <v>0</v>
      </c>
      <c r="AK117" s="110">
        <f t="shared" ca="1" si="1018"/>
        <v>0</v>
      </c>
      <c r="AL117" s="110">
        <f t="shared" ca="1" si="1018"/>
        <v>0</v>
      </c>
      <c r="AM117" s="110">
        <f t="shared" ca="1" si="1018"/>
        <v>0</v>
      </c>
      <c r="AN117" s="110">
        <f t="shared" ca="1" si="1018"/>
        <v>0</v>
      </c>
      <c r="AO117" s="110">
        <f t="shared" ca="1" si="1018"/>
        <v>0</v>
      </c>
      <c r="AP117" s="110">
        <f t="shared" ca="1" si="1018"/>
        <v>0</v>
      </c>
      <c r="AQ117" s="110">
        <f t="shared" ca="1" si="1018"/>
        <v>0</v>
      </c>
      <c r="AR117" s="110">
        <f t="shared" ca="1" si="1018"/>
        <v>0</v>
      </c>
      <c r="AS117" s="110">
        <f t="shared" ca="1" si="1018"/>
        <v>0</v>
      </c>
      <c r="AT117" s="110">
        <f t="shared" ca="1" si="1018"/>
        <v>0</v>
      </c>
      <c r="AU117" s="110">
        <f t="shared" ca="1" si="1018"/>
        <v>0</v>
      </c>
      <c r="AV117" s="110">
        <f t="shared" ca="1" si="1018"/>
        <v>0</v>
      </c>
      <c r="AW117" s="110">
        <f t="shared" ca="1" si="1018"/>
        <v>0</v>
      </c>
      <c r="AX117" s="110">
        <f t="shared" ca="1" si="1018"/>
        <v>0</v>
      </c>
      <c r="AY117" s="110">
        <f t="shared" ca="1" si="1018"/>
        <v>0</v>
      </c>
      <c r="AZ117" s="110">
        <f t="shared" ca="1" si="1018"/>
        <v>0</v>
      </c>
      <c r="BA117" s="110">
        <f t="shared" ca="1" si="1018"/>
        <v>0</v>
      </c>
      <c r="BB117" s="110">
        <f t="shared" ca="1" si="1018"/>
        <v>0</v>
      </c>
      <c r="BC117" s="110">
        <f t="shared" ref="BC117:CC117" ca="1" si="1020">BC94</f>
        <v>0</v>
      </c>
      <c r="BD117" s="110">
        <f t="shared" ca="1" si="1020"/>
        <v>0</v>
      </c>
      <c r="BE117" s="110">
        <f t="shared" ca="1" si="1020"/>
        <v>0</v>
      </c>
      <c r="BF117" s="110">
        <f t="shared" ca="1" si="1020"/>
        <v>0</v>
      </c>
      <c r="BG117" s="110">
        <f t="shared" ca="1" si="1020"/>
        <v>0</v>
      </c>
      <c r="BH117" s="110">
        <f t="shared" ca="1" si="1020"/>
        <v>0</v>
      </c>
      <c r="BI117" s="110">
        <f t="shared" ca="1" si="1020"/>
        <v>0</v>
      </c>
      <c r="BJ117" s="110">
        <f t="shared" ca="1" si="1020"/>
        <v>0</v>
      </c>
      <c r="BK117" s="110">
        <f t="shared" ca="1" si="1020"/>
        <v>0</v>
      </c>
      <c r="BL117" s="110">
        <f t="shared" ca="1" si="1020"/>
        <v>0</v>
      </c>
      <c r="BM117" s="110">
        <f t="shared" ca="1" si="1020"/>
        <v>0</v>
      </c>
      <c r="BN117" s="110">
        <f t="shared" ca="1" si="1020"/>
        <v>0</v>
      </c>
      <c r="BO117" s="110">
        <f t="shared" ca="1" si="1020"/>
        <v>0</v>
      </c>
      <c r="BP117" s="110">
        <f t="shared" ca="1" si="1020"/>
        <v>0</v>
      </c>
      <c r="BQ117" s="110">
        <f t="shared" ca="1" si="1020"/>
        <v>0</v>
      </c>
      <c r="BR117" s="110">
        <f t="shared" ca="1" si="1020"/>
        <v>0</v>
      </c>
      <c r="BS117" s="110">
        <f t="shared" ca="1" si="1020"/>
        <v>0</v>
      </c>
      <c r="BT117" s="110">
        <f t="shared" ca="1" si="1020"/>
        <v>0</v>
      </c>
      <c r="BU117" s="110">
        <f t="shared" ca="1" si="1020"/>
        <v>0</v>
      </c>
      <c r="BV117" s="110">
        <f t="shared" ca="1" si="1020"/>
        <v>0</v>
      </c>
      <c r="BW117" s="110">
        <f t="shared" ca="1" si="1020"/>
        <v>0</v>
      </c>
      <c r="BX117" s="110">
        <f t="shared" ca="1" si="1020"/>
        <v>0</v>
      </c>
      <c r="BY117" s="110">
        <f t="shared" ca="1" si="1020"/>
        <v>0</v>
      </c>
      <c r="BZ117" s="110">
        <f t="shared" ca="1" si="1020"/>
        <v>0</v>
      </c>
      <c r="CA117" s="110">
        <f t="shared" ca="1" si="1020"/>
        <v>0</v>
      </c>
      <c r="CB117" s="110">
        <f t="shared" ca="1" si="1020"/>
        <v>0</v>
      </c>
      <c r="CC117" s="110">
        <f t="shared" ca="1" si="1020"/>
        <v>0</v>
      </c>
    </row>
    <row r="118" spans="3:81" ht="10.199999999999999" customHeight="1" x14ac:dyDescent="0.45">
      <c r="C118" s="57"/>
      <c r="D118" s="478"/>
      <c r="E118" s="81" t="s">
        <v>157</v>
      </c>
      <c r="F118" s="79">
        <f>F95</f>
        <v>78</v>
      </c>
      <c r="G118" s="110">
        <f t="shared" ref="G118:BB118" ca="1" si="1021">G95</f>
        <v>78</v>
      </c>
      <c r="H118" s="110">
        <f t="shared" ref="H118:W118" ca="1" si="1022">H95</f>
        <v>78</v>
      </c>
      <c r="I118" s="110">
        <f t="shared" ca="1" si="1022"/>
        <v>78</v>
      </c>
      <c r="J118" s="110">
        <f t="shared" ca="1" si="1022"/>
        <v>78</v>
      </c>
      <c r="K118" s="110">
        <f t="shared" ca="1" si="1022"/>
        <v>78</v>
      </c>
      <c r="L118" s="110">
        <f t="shared" ca="1" si="1022"/>
        <v>78</v>
      </c>
      <c r="M118" s="110">
        <f t="shared" ca="1" si="1022"/>
        <v>78</v>
      </c>
      <c r="N118" s="110">
        <f t="shared" ca="1" si="1022"/>
        <v>0</v>
      </c>
      <c r="O118" s="110">
        <f t="shared" ca="1" si="1022"/>
        <v>0</v>
      </c>
      <c r="P118" s="110">
        <f t="shared" ca="1" si="1022"/>
        <v>0</v>
      </c>
      <c r="Q118" s="110">
        <f t="shared" ca="1" si="1022"/>
        <v>0</v>
      </c>
      <c r="R118" s="110">
        <f t="shared" ca="1" si="1022"/>
        <v>0</v>
      </c>
      <c r="S118" s="110">
        <f t="shared" ca="1" si="1022"/>
        <v>0</v>
      </c>
      <c r="T118" s="110">
        <f t="shared" ca="1" si="1022"/>
        <v>0</v>
      </c>
      <c r="U118" s="110">
        <f t="shared" ca="1" si="1022"/>
        <v>0</v>
      </c>
      <c r="V118" s="110">
        <f t="shared" ca="1" si="1022"/>
        <v>0</v>
      </c>
      <c r="W118" s="110">
        <f t="shared" ca="1" si="1022"/>
        <v>0</v>
      </c>
      <c r="X118" s="110">
        <f t="shared" ca="1" si="1021"/>
        <v>0</v>
      </c>
      <c r="Y118" s="110">
        <f t="shared" ca="1" si="1021"/>
        <v>0</v>
      </c>
      <c r="Z118" s="110">
        <f t="shared" ca="1" si="1021"/>
        <v>0</v>
      </c>
      <c r="AA118" s="110">
        <f t="shared" ca="1" si="1021"/>
        <v>0</v>
      </c>
      <c r="AB118" s="110">
        <f t="shared" ca="1" si="1021"/>
        <v>0</v>
      </c>
      <c r="AC118" s="110">
        <f t="shared" ca="1" si="1021"/>
        <v>0</v>
      </c>
      <c r="AD118" s="110">
        <f t="shared" ca="1" si="1021"/>
        <v>0</v>
      </c>
      <c r="AE118" s="110">
        <f t="shared" ca="1" si="1021"/>
        <v>0</v>
      </c>
      <c r="AF118" s="110">
        <f t="shared" ca="1" si="1021"/>
        <v>0</v>
      </c>
      <c r="AG118" s="110">
        <f t="shared" ca="1" si="1021"/>
        <v>0</v>
      </c>
      <c r="AH118" s="110">
        <f t="shared" ca="1" si="1021"/>
        <v>0</v>
      </c>
      <c r="AI118" s="110">
        <f t="shared" ca="1" si="1021"/>
        <v>0</v>
      </c>
      <c r="AJ118" s="110">
        <f t="shared" ca="1" si="1021"/>
        <v>0</v>
      </c>
      <c r="AK118" s="110">
        <f t="shared" ca="1" si="1021"/>
        <v>0</v>
      </c>
      <c r="AL118" s="110">
        <f t="shared" ca="1" si="1021"/>
        <v>0</v>
      </c>
      <c r="AM118" s="110">
        <f t="shared" ca="1" si="1021"/>
        <v>0</v>
      </c>
      <c r="AN118" s="110">
        <f t="shared" ca="1" si="1021"/>
        <v>0</v>
      </c>
      <c r="AO118" s="110">
        <f t="shared" ca="1" si="1021"/>
        <v>0</v>
      </c>
      <c r="AP118" s="110">
        <f t="shared" ca="1" si="1021"/>
        <v>0</v>
      </c>
      <c r="AQ118" s="110">
        <f t="shared" ca="1" si="1021"/>
        <v>0</v>
      </c>
      <c r="AR118" s="110">
        <f t="shared" ca="1" si="1021"/>
        <v>0</v>
      </c>
      <c r="AS118" s="110">
        <f t="shared" ca="1" si="1021"/>
        <v>0</v>
      </c>
      <c r="AT118" s="110">
        <f t="shared" ca="1" si="1021"/>
        <v>0</v>
      </c>
      <c r="AU118" s="110">
        <f t="shared" ca="1" si="1021"/>
        <v>0</v>
      </c>
      <c r="AV118" s="110">
        <f t="shared" ca="1" si="1021"/>
        <v>0</v>
      </c>
      <c r="AW118" s="110">
        <f t="shared" ca="1" si="1021"/>
        <v>0</v>
      </c>
      <c r="AX118" s="110">
        <f t="shared" ca="1" si="1021"/>
        <v>0</v>
      </c>
      <c r="AY118" s="110">
        <f t="shared" ca="1" si="1021"/>
        <v>0</v>
      </c>
      <c r="AZ118" s="110">
        <f t="shared" ca="1" si="1021"/>
        <v>0</v>
      </c>
      <c r="BA118" s="110">
        <f t="shared" ca="1" si="1021"/>
        <v>0</v>
      </c>
      <c r="BB118" s="110">
        <f t="shared" ca="1" si="1021"/>
        <v>0</v>
      </c>
      <c r="BC118" s="110">
        <f t="shared" ref="BC118:CC118" ca="1" si="1023">BC95</f>
        <v>0</v>
      </c>
      <c r="BD118" s="110">
        <f t="shared" ca="1" si="1023"/>
        <v>0</v>
      </c>
      <c r="BE118" s="110">
        <f t="shared" ca="1" si="1023"/>
        <v>0</v>
      </c>
      <c r="BF118" s="110">
        <f t="shared" ca="1" si="1023"/>
        <v>0</v>
      </c>
      <c r="BG118" s="110">
        <f t="shared" ca="1" si="1023"/>
        <v>0</v>
      </c>
      <c r="BH118" s="110">
        <f t="shared" ca="1" si="1023"/>
        <v>0</v>
      </c>
      <c r="BI118" s="110">
        <f t="shared" ca="1" si="1023"/>
        <v>0</v>
      </c>
      <c r="BJ118" s="110">
        <f t="shared" ca="1" si="1023"/>
        <v>0</v>
      </c>
      <c r="BK118" s="110">
        <f t="shared" ca="1" si="1023"/>
        <v>0</v>
      </c>
      <c r="BL118" s="110">
        <f t="shared" ca="1" si="1023"/>
        <v>0</v>
      </c>
      <c r="BM118" s="110">
        <f t="shared" ca="1" si="1023"/>
        <v>0</v>
      </c>
      <c r="BN118" s="110">
        <f t="shared" ca="1" si="1023"/>
        <v>0</v>
      </c>
      <c r="BO118" s="110">
        <f t="shared" ca="1" si="1023"/>
        <v>0</v>
      </c>
      <c r="BP118" s="110">
        <f t="shared" ca="1" si="1023"/>
        <v>0</v>
      </c>
      <c r="BQ118" s="110">
        <f t="shared" ca="1" si="1023"/>
        <v>0</v>
      </c>
      <c r="BR118" s="110">
        <f t="shared" ca="1" si="1023"/>
        <v>0</v>
      </c>
      <c r="BS118" s="110">
        <f t="shared" ca="1" si="1023"/>
        <v>0</v>
      </c>
      <c r="BT118" s="110">
        <f t="shared" ca="1" si="1023"/>
        <v>0</v>
      </c>
      <c r="BU118" s="110">
        <f t="shared" ca="1" si="1023"/>
        <v>0</v>
      </c>
      <c r="BV118" s="110">
        <f t="shared" ca="1" si="1023"/>
        <v>0</v>
      </c>
      <c r="BW118" s="110">
        <f t="shared" ca="1" si="1023"/>
        <v>0</v>
      </c>
      <c r="BX118" s="110">
        <f t="shared" ca="1" si="1023"/>
        <v>0</v>
      </c>
      <c r="BY118" s="110">
        <f t="shared" ca="1" si="1023"/>
        <v>0</v>
      </c>
      <c r="BZ118" s="110">
        <f t="shared" ca="1" si="1023"/>
        <v>0</v>
      </c>
      <c r="CA118" s="110">
        <f t="shared" ca="1" si="1023"/>
        <v>0</v>
      </c>
      <c r="CB118" s="110">
        <f t="shared" ca="1" si="1023"/>
        <v>0</v>
      </c>
      <c r="CC118" s="110">
        <f t="shared" ca="1" si="1023"/>
        <v>0</v>
      </c>
    </row>
    <row r="119" spans="3:81" ht="10.199999999999999" customHeight="1" x14ac:dyDescent="0.45">
      <c r="C119" s="57"/>
      <c r="D119" s="478"/>
      <c r="E119" s="81" t="s">
        <v>193</v>
      </c>
      <c r="F119" s="79">
        <f>F115</f>
        <v>18.3</v>
      </c>
      <c r="G119" s="110">
        <f>F119</f>
        <v>18.3</v>
      </c>
      <c r="H119" s="110">
        <f t="shared" ref="H119:W119" si="1024">G119</f>
        <v>18.3</v>
      </c>
      <c r="I119" s="110">
        <f t="shared" si="1024"/>
        <v>18.3</v>
      </c>
      <c r="J119" s="110">
        <f t="shared" si="1024"/>
        <v>18.3</v>
      </c>
      <c r="K119" s="110">
        <f t="shared" si="1024"/>
        <v>18.3</v>
      </c>
      <c r="L119" s="110">
        <f t="shared" si="1024"/>
        <v>18.3</v>
      </c>
      <c r="M119" s="110">
        <f t="shared" si="1024"/>
        <v>18.3</v>
      </c>
      <c r="N119" s="110">
        <f t="shared" si="1024"/>
        <v>18.3</v>
      </c>
      <c r="O119" s="110">
        <f t="shared" si="1024"/>
        <v>18.3</v>
      </c>
      <c r="P119" s="110">
        <f t="shared" si="1024"/>
        <v>18.3</v>
      </c>
      <c r="Q119" s="110">
        <f t="shared" si="1024"/>
        <v>18.3</v>
      </c>
      <c r="R119" s="110">
        <f t="shared" si="1024"/>
        <v>18.3</v>
      </c>
      <c r="S119" s="110">
        <f t="shared" si="1024"/>
        <v>18.3</v>
      </c>
      <c r="T119" s="110">
        <f t="shared" si="1024"/>
        <v>18.3</v>
      </c>
      <c r="U119" s="110">
        <f t="shared" si="1024"/>
        <v>18.3</v>
      </c>
      <c r="V119" s="110">
        <f t="shared" si="1024"/>
        <v>18.3</v>
      </c>
      <c r="W119" s="110">
        <f t="shared" si="1024"/>
        <v>18.3</v>
      </c>
      <c r="X119" s="110">
        <f t="shared" ref="X119:BB119" si="1025">X115</f>
        <v>18.3</v>
      </c>
      <c r="Y119" s="110">
        <f t="shared" si="1025"/>
        <v>18.3</v>
      </c>
      <c r="Z119" s="110">
        <f t="shared" si="1025"/>
        <v>18.3</v>
      </c>
      <c r="AA119" s="110">
        <f t="shared" si="1025"/>
        <v>18.3</v>
      </c>
      <c r="AB119" s="110">
        <f t="shared" si="1025"/>
        <v>18.3</v>
      </c>
      <c r="AC119" s="110">
        <f t="shared" si="1025"/>
        <v>18.3</v>
      </c>
      <c r="AD119" s="110">
        <f t="shared" si="1025"/>
        <v>18.3</v>
      </c>
      <c r="AE119" s="110">
        <f t="shared" si="1025"/>
        <v>18.3</v>
      </c>
      <c r="AF119" s="110">
        <f t="shared" si="1025"/>
        <v>18.3</v>
      </c>
      <c r="AG119" s="110">
        <f t="shared" si="1025"/>
        <v>18.3</v>
      </c>
      <c r="AH119" s="110">
        <f t="shared" si="1025"/>
        <v>18.3</v>
      </c>
      <c r="AI119" s="110">
        <f t="shared" si="1025"/>
        <v>18.3</v>
      </c>
      <c r="AJ119" s="110">
        <f t="shared" si="1025"/>
        <v>18.3</v>
      </c>
      <c r="AK119" s="110">
        <f t="shared" si="1025"/>
        <v>18.3</v>
      </c>
      <c r="AL119" s="110">
        <f t="shared" si="1025"/>
        <v>18.3</v>
      </c>
      <c r="AM119" s="110">
        <f t="shared" si="1025"/>
        <v>18.3</v>
      </c>
      <c r="AN119" s="110">
        <f t="shared" si="1025"/>
        <v>18.3</v>
      </c>
      <c r="AO119" s="110">
        <f t="shared" si="1025"/>
        <v>18.3</v>
      </c>
      <c r="AP119" s="110">
        <f t="shared" si="1025"/>
        <v>18.3</v>
      </c>
      <c r="AQ119" s="110">
        <f t="shared" si="1025"/>
        <v>18.3</v>
      </c>
      <c r="AR119" s="110">
        <f t="shared" si="1025"/>
        <v>18.3</v>
      </c>
      <c r="AS119" s="110">
        <f t="shared" si="1025"/>
        <v>18.3</v>
      </c>
      <c r="AT119" s="110">
        <f t="shared" si="1025"/>
        <v>18.3</v>
      </c>
      <c r="AU119" s="110">
        <f t="shared" si="1025"/>
        <v>18.3</v>
      </c>
      <c r="AV119" s="110">
        <f t="shared" si="1025"/>
        <v>18.3</v>
      </c>
      <c r="AW119" s="110">
        <f t="shared" si="1025"/>
        <v>18.3</v>
      </c>
      <c r="AX119" s="110">
        <f t="shared" si="1025"/>
        <v>18.3</v>
      </c>
      <c r="AY119" s="110">
        <f t="shared" si="1025"/>
        <v>18.3</v>
      </c>
      <c r="AZ119" s="110">
        <f t="shared" si="1025"/>
        <v>18.3</v>
      </c>
      <c r="BA119" s="110">
        <f t="shared" si="1025"/>
        <v>18.3</v>
      </c>
      <c r="BB119" s="110">
        <f t="shared" si="1025"/>
        <v>18.3</v>
      </c>
      <c r="BC119" s="110">
        <f t="shared" ref="BC119:CC119" si="1026">BC115</f>
        <v>18.3</v>
      </c>
      <c r="BD119" s="110">
        <f t="shared" si="1026"/>
        <v>18.3</v>
      </c>
      <c r="BE119" s="110">
        <f t="shared" si="1026"/>
        <v>18.3</v>
      </c>
      <c r="BF119" s="110">
        <f t="shared" si="1026"/>
        <v>18.3</v>
      </c>
      <c r="BG119" s="110">
        <f t="shared" si="1026"/>
        <v>18.3</v>
      </c>
      <c r="BH119" s="110">
        <f t="shared" si="1026"/>
        <v>18.3</v>
      </c>
      <c r="BI119" s="110">
        <f t="shared" si="1026"/>
        <v>18.3</v>
      </c>
      <c r="BJ119" s="110">
        <f t="shared" si="1026"/>
        <v>18.3</v>
      </c>
      <c r="BK119" s="110">
        <f t="shared" si="1026"/>
        <v>18.3</v>
      </c>
      <c r="BL119" s="110">
        <f t="shared" si="1026"/>
        <v>18.3</v>
      </c>
      <c r="BM119" s="110">
        <f t="shared" si="1026"/>
        <v>18.3</v>
      </c>
      <c r="BN119" s="110">
        <f t="shared" si="1026"/>
        <v>18.3</v>
      </c>
      <c r="BO119" s="110">
        <f t="shared" si="1026"/>
        <v>18.3</v>
      </c>
      <c r="BP119" s="110">
        <f t="shared" si="1026"/>
        <v>18.3</v>
      </c>
      <c r="BQ119" s="110">
        <f t="shared" si="1026"/>
        <v>18.3</v>
      </c>
      <c r="BR119" s="110">
        <f t="shared" si="1026"/>
        <v>18.3</v>
      </c>
      <c r="BS119" s="110">
        <f t="shared" si="1026"/>
        <v>18.3</v>
      </c>
      <c r="BT119" s="110">
        <f t="shared" si="1026"/>
        <v>18.3</v>
      </c>
      <c r="BU119" s="110">
        <f t="shared" si="1026"/>
        <v>18.3</v>
      </c>
      <c r="BV119" s="110">
        <f t="shared" si="1026"/>
        <v>18.3</v>
      </c>
      <c r="BW119" s="110">
        <f t="shared" si="1026"/>
        <v>18.3</v>
      </c>
      <c r="BX119" s="110">
        <f t="shared" si="1026"/>
        <v>18.3</v>
      </c>
      <c r="BY119" s="110">
        <f t="shared" si="1026"/>
        <v>18.3</v>
      </c>
      <c r="BZ119" s="110">
        <f t="shared" si="1026"/>
        <v>18.3</v>
      </c>
      <c r="CA119" s="110">
        <f t="shared" si="1026"/>
        <v>18.3</v>
      </c>
      <c r="CB119" s="110">
        <f t="shared" si="1026"/>
        <v>18.3</v>
      </c>
      <c r="CC119" s="110">
        <f t="shared" si="1026"/>
        <v>18.3</v>
      </c>
    </row>
    <row r="120" spans="3:81" ht="10.199999999999999" customHeight="1" x14ac:dyDescent="0.45">
      <c r="C120" s="57"/>
      <c r="D120" s="478"/>
      <c r="E120" s="103" t="s">
        <v>181</v>
      </c>
      <c r="F120" s="114">
        <f>F117*F119/100/2+F118*F119/100/2</f>
        <v>14.274000000000001</v>
      </c>
      <c r="G120" s="115">
        <f t="shared" ref="G120:BB120" ca="1" si="1027">G117*G119/100/2+G118*G119/100/2</f>
        <v>14.274000000000001</v>
      </c>
      <c r="H120" s="115">
        <f t="shared" ref="H120:W120" ca="1" si="1028">H117*H119/100/2+H118*H119/100/2</f>
        <v>14.274000000000001</v>
      </c>
      <c r="I120" s="115">
        <f t="shared" ca="1" si="1028"/>
        <v>14.274000000000001</v>
      </c>
      <c r="J120" s="115">
        <f t="shared" ca="1" si="1028"/>
        <v>14.274000000000001</v>
      </c>
      <c r="K120" s="115">
        <f t="shared" ca="1" si="1028"/>
        <v>14.274000000000001</v>
      </c>
      <c r="L120" s="115">
        <f t="shared" ca="1" si="1028"/>
        <v>14.274000000000001</v>
      </c>
      <c r="M120" s="115">
        <f t="shared" ca="1" si="1028"/>
        <v>14.274000000000001</v>
      </c>
      <c r="N120" s="115">
        <f t="shared" ca="1" si="1028"/>
        <v>0</v>
      </c>
      <c r="O120" s="115">
        <f t="shared" ca="1" si="1028"/>
        <v>0</v>
      </c>
      <c r="P120" s="115">
        <f t="shared" ca="1" si="1028"/>
        <v>0</v>
      </c>
      <c r="Q120" s="115">
        <f t="shared" ca="1" si="1028"/>
        <v>0</v>
      </c>
      <c r="R120" s="115">
        <f t="shared" ca="1" si="1028"/>
        <v>0</v>
      </c>
      <c r="S120" s="115">
        <f t="shared" ca="1" si="1028"/>
        <v>0</v>
      </c>
      <c r="T120" s="115">
        <f t="shared" ca="1" si="1028"/>
        <v>0</v>
      </c>
      <c r="U120" s="115">
        <f t="shared" ca="1" si="1028"/>
        <v>0</v>
      </c>
      <c r="V120" s="115">
        <f t="shared" ca="1" si="1028"/>
        <v>0</v>
      </c>
      <c r="W120" s="115">
        <f t="shared" ca="1" si="1028"/>
        <v>0</v>
      </c>
      <c r="X120" s="115">
        <f t="shared" ca="1" si="1027"/>
        <v>0</v>
      </c>
      <c r="Y120" s="115">
        <f t="shared" ca="1" si="1027"/>
        <v>0</v>
      </c>
      <c r="Z120" s="115">
        <f t="shared" ca="1" si="1027"/>
        <v>0</v>
      </c>
      <c r="AA120" s="115">
        <f t="shared" ca="1" si="1027"/>
        <v>0</v>
      </c>
      <c r="AB120" s="115">
        <f t="shared" ca="1" si="1027"/>
        <v>0</v>
      </c>
      <c r="AC120" s="115">
        <f t="shared" ca="1" si="1027"/>
        <v>0</v>
      </c>
      <c r="AD120" s="115">
        <f t="shared" ca="1" si="1027"/>
        <v>0</v>
      </c>
      <c r="AE120" s="115">
        <f t="shared" ca="1" si="1027"/>
        <v>0</v>
      </c>
      <c r="AF120" s="115">
        <f t="shared" ca="1" si="1027"/>
        <v>0</v>
      </c>
      <c r="AG120" s="115">
        <f t="shared" ca="1" si="1027"/>
        <v>0</v>
      </c>
      <c r="AH120" s="115">
        <f t="shared" ca="1" si="1027"/>
        <v>0</v>
      </c>
      <c r="AI120" s="115">
        <f t="shared" ca="1" si="1027"/>
        <v>0</v>
      </c>
      <c r="AJ120" s="115">
        <f t="shared" ca="1" si="1027"/>
        <v>0</v>
      </c>
      <c r="AK120" s="115">
        <f t="shared" ca="1" si="1027"/>
        <v>0</v>
      </c>
      <c r="AL120" s="115">
        <f t="shared" ca="1" si="1027"/>
        <v>0</v>
      </c>
      <c r="AM120" s="115">
        <f t="shared" ca="1" si="1027"/>
        <v>0</v>
      </c>
      <c r="AN120" s="115">
        <f t="shared" ca="1" si="1027"/>
        <v>0</v>
      </c>
      <c r="AO120" s="115">
        <f t="shared" ca="1" si="1027"/>
        <v>0</v>
      </c>
      <c r="AP120" s="115">
        <f t="shared" ca="1" si="1027"/>
        <v>0</v>
      </c>
      <c r="AQ120" s="115">
        <f t="shared" ca="1" si="1027"/>
        <v>0</v>
      </c>
      <c r="AR120" s="115">
        <f t="shared" ca="1" si="1027"/>
        <v>0</v>
      </c>
      <c r="AS120" s="115">
        <f t="shared" ca="1" si="1027"/>
        <v>0</v>
      </c>
      <c r="AT120" s="115">
        <f t="shared" ca="1" si="1027"/>
        <v>0</v>
      </c>
      <c r="AU120" s="115">
        <f t="shared" ca="1" si="1027"/>
        <v>0</v>
      </c>
      <c r="AV120" s="115">
        <f t="shared" ca="1" si="1027"/>
        <v>0</v>
      </c>
      <c r="AW120" s="115">
        <f t="shared" ca="1" si="1027"/>
        <v>0</v>
      </c>
      <c r="AX120" s="115">
        <f t="shared" ca="1" si="1027"/>
        <v>0</v>
      </c>
      <c r="AY120" s="115">
        <f t="shared" ca="1" si="1027"/>
        <v>0</v>
      </c>
      <c r="AZ120" s="115">
        <f t="shared" ca="1" si="1027"/>
        <v>0</v>
      </c>
      <c r="BA120" s="115">
        <f t="shared" ca="1" si="1027"/>
        <v>0</v>
      </c>
      <c r="BB120" s="115">
        <f t="shared" ca="1" si="1027"/>
        <v>0</v>
      </c>
      <c r="BC120" s="115">
        <f t="shared" ref="BC120:CC120" ca="1" si="1029">BC117*BC119/100/2+BC118*BC119/100/2</f>
        <v>0</v>
      </c>
      <c r="BD120" s="115">
        <f t="shared" ca="1" si="1029"/>
        <v>0</v>
      </c>
      <c r="BE120" s="115">
        <f t="shared" ca="1" si="1029"/>
        <v>0</v>
      </c>
      <c r="BF120" s="115">
        <f t="shared" ca="1" si="1029"/>
        <v>0</v>
      </c>
      <c r="BG120" s="115">
        <f t="shared" ca="1" si="1029"/>
        <v>0</v>
      </c>
      <c r="BH120" s="115">
        <f t="shared" ca="1" si="1029"/>
        <v>0</v>
      </c>
      <c r="BI120" s="115">
        <f t="shared" ca="1" si="1029"/>
        <v>0</v>
      </c>
      <c r="BJ120" s="115">
        <f t="shared" ca="1" si="1029"/>
        <v>0</v>
      </c>
      <c r="BK120" s="115">
        <f t="shared" ca="1" si="1029"/>
        <v>0</v>
      </c>
      <c r="BL120" s="115">
        <f t="shared" ca="1" si="1029"/>
        <v>0</v>
      </c>
      <c r="BM120" s="115">
        <f t="shared" ca="1" si="1029"/>
        <v>0</v>
      </c>
      <c r="BN120" s="115">
        <f t="shared" ca="1" si="1029"/>
        <v>0</v>
      </c>
      <c r="BO120" s="115">
        <f t="shared" ca="1" si="1029"/>
        <v>0</v>
      </c>
      <c r="BP120" s="115">
        <f t="shared" ca="1" si="1029"/>
        <v>0</v>
      </c>
      <c r="BQ120" s="115">
        <f t="shared" ca="1" si="1029"/>
        <v>0</v>
      </c>
      <c r="BR120" s="115">
        <f t="shared" ca="1" si="1029"/>
        <v>0</v>
      </c>
      <c r="BS120" s="115">
        <f t="shared" ca="1" si="1029"/>
        <v>0</v>
      </c>
      <c r="BT120" s="115">
        <f t="shared" ca="1" si="1029"/>
        <v>0</v>
      </c>
      <c r="BU120" s="115">
        <f t="shared" ca="1" si="1029"/>
        <v>0</v>
      </c>
      <c r="BV120" s="115">
        <f t="shared" ca="1" si="1029"/>
        <v>0</v>
      </c>
      <c r="BW120" s="115">
        <f t="shared" ca="1" si="1029"/>
        <v>0</v>
      </c>
      <c r="BX120" s="115">
        <f t="shared" ca="1" si="1029"/>
        <v>0</v>
      </c>
      <c r="BY120" s="115">
        <f t="shared" ca="1" si="1029"/>
        <v>0</v>
      </c>
      <c r="BZ120" s="115">
        <f t="shared" ca="1" si="1029"/>
        <v>0</v>
      </c>
      <c r="CA120" s="115">
        <f t="shared" ca="1" si="1029"/>
        <v>0</v>
      </c>
      <c r="CB120" s="115">
        <f t="shared" ca="1" si="1029"/>
        <v>0</v>
      </c>
      <c r="CC120" s="115">
        <f t="shared" ca="1" si="1029"/>
        <v>0</v>
      </c>
    </row>
    <row r="121" spans="3:81" ht="10.199999999999999" customHeight="1" x14ac:dyDescent="0.45">
      <c r="C121" s="57"/>
      <c r="D121" s="479"/>
      <c r="E121" s="108" t="s">
        <v>179</v>
      </c>
      <c r="F121" s="116">
        <f t="shared" ref="F121:AK121" si="1030">IF(F52=0,0,F116+F120)</f>
        <v>55.997999999999998</v>
      </c>
      <c r="G121" s="117">
        <f t="shared" ca="1" si="1030"/>
        <v>55.997999999999998</v>
      </c>
      <c r="H121" s="117">
        <f t="shared" ca="1" si="1030"/>
        <v>55.997999999999998</v>
      </c>
      <c r="I121" s="117">
        <f t="shared" ca="1" si="1030"/>
        <v>55.997999999999998</v>
      </c>
      <c r="J121" s="117">
        <f t="shared" ca="1" si="1030"/>
        <v>55.997999999999998</v>
      </c>
      <c r="K121" s="117">
        <f t="shared" ca="1" si="1030"/>
        <v>55.997999999999998</v>
      </c>
      <c r="L121" s="117">
        <f t="shared" ca="1" si="1030"/>
        <v>55.997999999999998</v>
      </c>
      <c r="M121" s="117">
        <f t="shared" ca="1" si="1030"/>
        <v>55.997999999999998</v>
      </c>
      <c r="N121" s="117">
        <f t="shared" ca="1" si="1030"/>
        <v>28.548000000000002</v>
      </c>
      <c r="O121" s="117">
        <f t="shared" ca="1" si="1030"/>
        <v>28.548000000000002</v>
      </c>
      <c r="P121" s="117">
        <f t="shared" ca="1" si="1030"/>
        <v>28.548000000000002</v>
      </c>
      <c r="Q121" s="117">
        <f t="shared" ca="1" si="1030"/>
        <v>28.548000000000002</v>
      </c>
      <c r="R121" s="117">
        <f t="shared" ca="1" si="1030"/>
        <v>28.548000000000002</v>
      </c>
      <c r="S121" s="117">
        <f t="shared" ca="1" si="1030"/>
        <v>0</v>
      </c>
      <c r="T121" s="117">
        <f t="shared" ca="1" si="1030"/>
        <v>0</v>
      </c>
      <c r="U121" s="117">
        <f t="shared" ca="1" si="1030"/>
        <v>0</v>
      </c>
      <c r="V121" s="117">
        <f t="shared" ca="1" si="1030"/>
        <v>0</v>
      </c>
      <c r="W121" s="117">
        <f t="shared" ca="1" si="1030"/>
        <v>0</v>
      </c>
      <c r="X121" s="117">
        <f t="shared" ca="1" si="1030"/>
        <v>0</v>
      </c>
      <c r="Y121" s="117">
        <f t="shared" ca="1" si="1030"/>
        <v>0</v>
      </c>
      <c r="Z121" s="117">
        <f t="shared" ca="1" si="1030"/>
        <v>0</v>
      </c>
      <c r="AA121" s="117">
        <f t="shared" ca="1" si="1030"/>
        <v>0</v>
      </c>
      <c r="AB121" s="117">
        <f t="shared" ca="1" si="1030"/>
        <v>0</v>
      </c>
      <c r="AC121" s="117">
        <f t="shared" ca="1" si="1030"/>
        <v>0</v>
      </c>
      <c r="AD121" s="117">
        <f t="shared" ca="1" si="1030"/>
        <v>0</v>
      </c>
      <c r="AE121" s="117">
        <f t="shared" ca="1" si="1030"/>
        <v>0</v>
      </c>
      <c r="AF121" s="117">
        <f t="shared" ca="1" si="1030"/>
        <v>0</v>
      </c>
      <c r="AG121" s="117">
        <f t="shared" ca="1" si="1030"/>
        <v>0</v>
      </c>
      <c r="AH121" s="117">
        <f t="shared" ca="1" si="1030"/>
        <v>0</v>
      </c>
      <c r="AI121" s="117">
        <f t="shared" ca="1" si="1030"/>
        <v>0</v>
      </c>
      <c r="AJ121" s="117">
        <f t="shared" ca="1" si="1030"/>
        <v>0</v>
      </c>
      <c r="AK121" s="117">
        <f t="shared" ca="1" si="1030"/>
        <v>0</v>
      </c>
      <c r="AL121" s="117">
        <f t="shared" ref="AL121:BB121" ca="1" si="1031">IF(AL52=0,0,AL116+AL120)</f>
        <v>0</v>
      </c>
      <c r="AM121" s="117">
        <f t="shared" ca="1" si="1031"/>
        <v>0</v>
      </c>
      <c r="AN121" s="117">
        <f t="shared" ca="1" si="1031"/>
        <v>0</v>
      </c>
      <c r="AO121" s="117">
        <f t="shared" ca="1" si="1031"/>
        <v>0</v>
      </c>
      <c r="AP121" s="117">
        <f t="shared" ca="1" si="1031"/>
        <v>0</v>
      </c>
      <c r="AQ121" s="117">
        <f t="shared" ca="1" si="1031"/>
        <v>0</v>
      </c>
      <c r="AR121" s="117">
        <f t="shared" ca="1" si="1031"/>
        <v>0</v>
      </c>
      <c r="AS121" s="117">
        <f t="shared" ca="1" si="1031"/>
        <v>0</v>
      </c>
      <c r="AT121" s="117">
        <f t="shared" ca="1" si="1031"/>
        <v>0</v>
      </c>
      <c r="AU121" s="117">
        <f t="shared" ca="1" si="1031"/>
        <v>0</v>
      </c>
      <c r="AV121" s="117">
        <f t="shared" ca="1" si="1031"/>
        <v>0</v>
      </c>
      <c r="AW121" s="117">
        <f t="shared" ca="1" si="1031"/>
        <v>0</v>
      </c>
      <c r="AX121" s="117">
        <f t="shared" ca="1" si="1031"/>
        <v>0</v>
      </c>
      <c r="AY121" s="117">
        <f t="shared" ca="1" si="1031"/>
        <v>0</v>
      </c>
      <c r="AZ121" s="117">
        <f t="shared" ca="1" si="1031"/>
        <v>0</v>
      </c>
      <c r="BA121" s="117">
        <f t="shared" ca="1" si="1031"/>
        <v>0</v>
      </c>
      <c r="BB121" s="117">
        <f t="shared" ca="1" si="1031"/>
        <v>0</v>
      </c>
      <c r="BC121" s="117">
        <f t="shared" ref="BC121:CC121" ca="1" si="1032">IF(BC52=0,0,BC116+BC120)</f>
        <v>0</v>
      </c>
      <c r="BD121" s="117">
        <f t="shared" ca="1" si="1032"/>
        <v>0</v>
      </c>
      <c r="BE121" s="117">
        <f t="shared" ca="1" si="1032"/>
        <v>0</v>
      </c>
      <c r="BF121" s="117">
        <f t="shared" ca="1" si="1032"/>
        <v>0</v>
      </c>
      <c r="BG121" s="117">
        <f t="shared" ca="1" si="1032"/>
        <v>0</v>
      </c>
      <c r="BH121" s="117">
        <f t="shared" ca="1" si="1032"/>
        <v>0</v>
      </c>
      <c r="BI121" s="117">
        <f t="shared" ca="1" si="1032"/>
        <v>0</v>
      </c>
      <c r="BJ121" s="117">
        <f t="shared" ca="1" si="1032"/>
        <v>0</v>
      </c>
      <c r="BK121" s="117">
        <f t="shared" ca="1" si="1032"/>
        <v>0</v>
      </c>
      <c r="BL121" s="117">
        <f t="shared" ca="1" si="1032"/>
        <v>0</v>
      </c>
      <c r="BM121" s="117">
        <f t="shared" ca="1" si="1032"/>
        <v>0</v>
      </c>
      <c r="BN121" s="117">
        <f t="shared" ca="1" si="1032"/>
        <v>0</v>
      </c>
      <c r="BO121" s="117">
        <f t="shared" ca="1" si="1032"/>
        <v>0</v>
      </c>
      <c r="BP121" s="117">
        <f t="shared" ca="1" si="1032"/>
        <v>0</v>
      </c>
      <c r="BQ121" s="117">
        <f t="shared" ca="1" si="1032"/>
        <v>0</v>
      </c>
      <c r="BR121" s="117">
        <f t="shared" ca="1" si="1032"/>
        <v>0</v>
      </c>
      <c r="BS121" s="117">
        <f t="shared" ca="1" si="1032"/>
        <v>0</v>
      </c>
      <c r="BT121" s="117">
        <f t="shared" ca="1" si="1032"/>
        <v>0</v>
      </c>
      <c r="BU121" s="117">
        <f t="shared" ca="1" si="1032"/>
        <v>0</v>
      </c>
      <c r="BV121" s="117">
        <f t="shared" ca="1" si="1032"/>
        <v>0</v>
      </c>
      <c r="BW121" s="117">
        <f t="shared" ca="1" si="1032"/>
        <v>0</v>
      </c>
      <c r="BX121" s="117">
        <f t="shared" ca="1" si="1032"/>
        <v>0</v>
      </c>
      <c r="BY121" s="117">
        <f t="shared" ca="1" si="1032"/>
        <v>0</v>
      </c>
      <c r="BZ121" s="117">
        <f t="shared" ca="1" si="1032"/>
        <v>0</v>
      </c>
      <c r="CA121" s="117">
        <f t="shared" ca="1" si="1032"/>
        <v>0</v>
      </c>
      <c r="CB121" s="117">
        <f t="shared" ca="1" si="1032"/>
        <v>0</v>
      </c>
      <c r="CC121" s="117">
        <f t="shared" ca="1" si="1032"/>
        <v>0</v>
      </c>
    </row>
    <row r="122" spans="3:81" ht="12" customHeight="1" x14ac:dyDescent="0.45">
      <c r="C122" s="57"/>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row>
    <row r="123" spans="3:81" ht="10.199999999999999" customHeight="1" x14ac:dyDescent="0.45">
      <c r="C123" s="57"/>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5"/>
      <c r="BX123" s="65"/>
      <c r="BY123" s="65"/>
      <c r="BZ123" s="65"/>
      <c r="CA123" s="65"/>
      <c r="CB123" s="65"/>
      <c r="CC123" s="65"/>
    </row>
    <row r="124" spans="3:81" ht="9.6" customHeight="1" x14ac:dyDescent="0.45">
      <c r="C124" s="57"/>
      <c r="D124" s="65"/>
      <c r="E124" s="129" t="s">
        <v>190</v>
      </c>
      <c r="F124" s="101">
        <f ca="1">F5</f>
        <v>50</v>
      </c>
      <c r="G124" s="70">
        <f ca="1">F124+1</f>
        <v>51</v>
      </c>
      <c r="H124" s="70">
        <f t="shared" ref="H124" ca="1" si="1033">G124+1</f>
        <v>52</v>
      </c>
      <c r="I124" s="70">
        <f t="shared" ref="I124" ca="1" si="1034">H124+1</f>
        <v>53</v>
      </c>
      <c r="J124" s="70">
        <f t="shared" ref="J124" ca="1" si="1035">I124+1</f>
        <v>54</v>
      </c>
      <c r="K124" s="70">
        <f t="shared" ref="K124" ca="1" si="1036">J124+1</f>
        <v>55</v>
      </c>
      <c r="L124" s="70">
        <f t="shared" ref="L124" ca="1" si="1037">K124+1</f>
        <v>56</v>
      </c>
      <c r="M124" s="70">
        <f t="shared" ref="M124" ca="1" si="1038">L124+1</f>
        <v>57</v>
      </c>
      <c r="N124" s="70">
        <f t="shared" ref="N124" ca="1" si="1039">M124+1</f>
        <v>58</v>
      </c>
      <c r="O124" s="70">
        <f t="shared" ref="O124" ca="1" si="1040">N124+1</f>
        <v>59</v>
      </c>
      <c r="P124" s="70">
        <f t="shared" ref="P124" ca="1" si="1041">O124+1</f>
        <v>60</v>
      </c>
      <c r="Q124" s="70">
        <f t="shared" ref="Q124" ca="1" si="1042">P124+1</f>
        <v>61</v>
      </c>
      <c r="R124" s="70">
        <f t="shared" ref="R124" ca="1" si="1043">Q124+1</f>
        <v>62</v>
      </c>
      <c r="S124" s="70">
        <f t="shared" ref="S124" ca="1" si="1044">R124+1</f>
        <v>63</v>
      </c>
      <c r="T124" s="70">
        <f t="shared" ref="T124" ca="1" si="1045">S124+1</f>
        <v>64</v>
      </c>
      <c r="U124" s="70">
        <f t="shared" ref="U124" ca="1" si="1046">T124+1</f>
        <v>65</v>
      </c>
      <c r="V124" s="70">
        <f t="shared" ref="V124" ca="1" si="1047">U124+1</f>
        <v>66</v>
      </c>
      <c r="W124" s="70">
        <f t="shared" ref="W124" ca="1" si="1048">V124+1</f>
        <v>67</v>
      </c>
      <c r="X124" s="70">
        <f t="shared" ref="X124" ca="1" si="1049">W124+1</f>
        <v>68</v>
      </c>
      <c r="Y124" s="70">
        <f t="shared" ref="Y124" ca="1" si="1050">X124+1</f>
        <v>69</v>
      </c>
      <c r="Z124" s="70">
        <f t="shared" ref="Z124" ca="1" si="1051">Y124+1</f>
        <v>70</v>
      </c>
      <c r="AA124" s="70">
        <f t="shared" ref="AA124" ca="1" si="1052">Z124+1</f>
        <v>71</v>
      </c>
      <c r="AB124" s="70">
        <f t="shared" ref="AB124" ca="1" si="1053">AA124+1</f>
        <v>72</v>
      </c>
      <c r="AC124" s="70">
        <f t="shared" ref="AC124" ca="1" si="1054">AB124+1</f>
        <v>73</v>
      </c>
      <c r="AD124" s="70">
        <f t="shared" ref="AD124" ca="1" si="1055">AC124+1</f>
        <v>74</v>
      </c>
      <c r="AE124" s="70">
        <f t="shared" ref="AE124" ca="1" si="1056">AD124+1</f>
        <v>75</v>
      </c>
      <c r="AF124" s="70">
        <f t="shared" ref="AF124" ca="1" si="1057">AE124+1</f>
        <v>76</v>
      </c>
      <c r="AG124" s="70">
        <f t="shared" ref="AG124" ca="1" si="1058">AF124+1</f>
        <v>77</v>
      </c>
      <c r="AH124" s="70">
        <f t="shared" ref="AH124" ca="1" si="1059">AG124+1</f>
        <v>78</v>
      </c>
      <c r="AI124" s="70">
        <f t="shared" ref="AI124" ca="1" si="1060">AH124+1</f>
        <v>79</v>
      </c>
      <c r="AJ124" s="70">
        <f t="shared" ref="AJ124" ca="1" si="1061">AI124+1</f>
        <v>80</v>
      </c>
      <c r="AK124" s="70">
        <f t="shared" ref="AK124" ca="1" si="1062">AJ124+1</f>
        <v>81</v>
      </c>
      <c r="AL124" s="70">
        <f t="shared" ref="AL124" ca="1" si="1063">AK124+1</f>
        <v>82</v>
      </c>
      <c r="AM124" s="70">
        <f t="shared" ref="AM124" ca="1" si="1064">AL124+1</f>
        <v>83</v>
      </c>
      <c r="AN124" s="70">
        <f t="shared" ref="AN124" ca="1" si="1065">AM124+1</f>
        <v>84</v>
      </c>
      <c r="AO124" s="70">
        <f t="shared" ref="AO124" ca="1" si="1066">AN124+1</f>
        <v>85</v>
      </c>
      <c r="AP124" s="70">
        <f t="shared" ref="AP124" ca="1" si="1067">AO124+1</f>
        <v>86</v>
      </c>
      <c r="AQ124" s="70">
        <f t="shared" ref="AQ124" ca="1" si="1068">AP124+1</f>
        <v>87</v>
      </c>
      <c r="AR124" s="70">
        <f t="shared" ref="AR124" ca="1" si="1069">AQ124+1</f>
        <v>88</v>
      </c>
      <c r="AS124" s="70">
        <f t="shared" ref="AS124" ca="1" si="1070">AR124+1</f>
        <v>89</v>
      </c>
      <c r="AT124" s="70">
        <f t="shared" ref="AT124" ca="1" si="1071">AS124+1</f>
        <v>90</v>
      </c>
      <c r="AU124" s="70">
        <f t="shared" ref="AU124" ca="1" si="1072">AT124+1</f>
        <v>91</v>
      </c>
      <c r="AV124" s="70">
        <f t="shared" ref="AV124" ca="1" si="1073">AU124+1</f>
        <v>92</v>
      </c>
      <c r="AW124" s="70">
        <f t="shared" ref="AW124" ca="1" si="1074">AV124+1</f>
        <v>93</v>
      </c>
      <c r="AX124" s="70">
        <f t="shared" ref="AX124" ca="1" si="1075">AW124+1</f>
        <v>94</v>
      </c>
      <c r="AY124" s="70">
        <f t="shared" ref="AY124" ca="1" si="1076">AX124+1</f>
        <v>95</v>
      </c>
      <c r="AZ124" s="70">
        <f t="shared" ref="AZ124" ca="1" si="1077">AY124+1</f>
        <v>96</v>
      </c>
      <c r="BA124" s="70">
        <f t="shared" ref="BA124" ca="1" si="1078">AZ124+1</f>
        <v>97</v>
      </c>
      <c r="BB124" s="70">
        <f t="shared" ref="BB124" ca="1" si="1079">BA124+1</f>
        <v>98</v>
      </c>
      <c r="BC124" s="70">
        <f t="shared" ref="BC124" ca="1" si="1080">BB124+1</f>
        <v>99</v>
      </c>
      <c r="BD124" s="70">
        <f t="shared" ref="BD124" ca="1" si="1081">BC124+1</f>
        <v>100</v>
      </c>
      <c r="BE124" s="70">
        <f t="shared" ref="BE124" ca="1" si="1082">BD124+1</f>
        <v>101</v>
      </c>
      <c r="BF124" s="70">
        <f t="shared" ref="BF124" ca="1" si="1083">BE124+1</f>
        <v>102</v>
      </c>
      <c r="BG124" s="70">
        <f t="shared" ref="BG124" ca="1" si="1084">BF124+1</f>
        <v>103</v>
      </c>
      <c r="BH124" s="70">
        <f t="shared" ref="BH124" ca="1" si="1085">BG124+1</f>
        <v>104</v>
      </c>
      <c r="BI124" s="70">
        <f t="shared" ref="BI124" ca="1" si="1086">BH124+1</f>
        <v>105</v>
      </c>
      <c r="BJ124" s="70">
        <f t="shared" ref="BJ124" ca="1" si="1087">BI124+1</f>
        <v>106</v>
      </c>
      <c r="BK124" s="70">
        <f t="shared" ref="BK124" ca="1" si="1088">BJ124+1</f>
        <v>107</v>
      </c>
      <c r="BL124" s="70">
        <f t="shared" ref="BL124" ca="1" si="1089">BK124+1</f>
        <v>108</v>
      </c>
      <c r="BM124" s="70">
        <f t="shared" ref="BM124" ca="1" si="1090">BL124+1</f>
        <v>109</v>
      </c>
      <c r="BN124" s="70">
        <f t="shared" ref="BN124" ca="1" si="1091">BM124+1</f>
        <v>110</v>
      </c>
      <c r="BO124" s="70">
        <f t="shared" ref="BO124" ca="1" si="1092">BN124+1</f>
        <v>111</v>
      </c>
      <c r="BP124" s="70">
        <f t="shared" ref="BP124" ca="1" si="1093">BO124+1</f>
        <v>112</v>
      </c>
      <c r="BQ124" s="70">
        <f t="shared" ref="BQ124" ca="1" si="1094">BP124+1</f>
        <v>113</v>
      </c>
      <c r="BR124" s="70">
        <f t="shared" ref="BR124" ca="1" si="1095">BQ124+1</f>
        <v>114</v>
      </c>
      <c r="BS124" s="70">
        <f t="shared" ref="BS124" ca="1" si="1096">BR124+1</f>
        <v>115</v>
      </c>
      <c r="BT124" s="70">
        <f t="shared" ref="BT124" ca="1" si="1097">BS124+1</f>
        <v>116</v>
      </c>
      <c r="BU124" s="70">
        <f t="shared" ref="BU124" ca="1" si="1098">BT124+1</f>
        <v>117</v>
      </c>
      <c r="BV124" s="70">
        <f t="shared" ref="BV124" ca="1" si="1099">BU124+1</f>
        <v>118</v>
      </c>
      <c r="BW124" s="70">
        <f t="shared" ref="BW124" ca="1" si="1100">BV124+1</f>
        <v>119</v>
      </c>
      <c r="BX124" s="70">
        <f t="shared" ref="BX124" ca="1" si="1101">BW124+1</f>
        <v>120</v>
      </c>
      <c r="BY124" s="70">
        <f t="shared" ref="BY124" ca="1" si="1102">BX124+1</f>
        <v>121</v>
      </c>
      <c r="BZ124" s="70">
        <f t="shared" ref="BZ124" ca="1" si="1103">BY124+1</f>
        <v>122</v>
      </c>
      <c r="CA124" s="70">
        <f t="shared" ref="CA124" ca="1" si="1104">BZ124+1</f>
        <v>123</v>
      </c>
      <c r="CB124" s="70">
        <f t="shared" ref="CB124" ca="1" si="1105">CA124+1</f>
        <v>124</v>
      </c>
      <c r="CC124" s="70">
        <f t="shared" ref="CC124" ca="1" si="1106">CB124+1</f>
        <v>125</v>
      </c>
    </row>
    <row r="125" spans="3:81" ht="15" customHeight="1" x14ac:dyDescent="0.45">
      <c r="C125" s="57"/>
      <c r="D125" s="487" t="str">
        <f>E5</f>
        <v>大谷　真実</v>
      </c>
      <c r="E125" s="488"/>
      <c r="F125" s="10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5"/>
      <c r="BR125" s="65"/>
      <c r="BS125" s="65"/>
      <c r="BT125" s="65"/>
      <c r="BU125" s="65"/>
      <c r="BV125" s="65"/>
      <c r="BW125" s="65"/>
      <c r="BX125" s="65"/>
      <c r="BY125" s="65"/>
      <c r="BZ125" s="65"/>
      <c r="CA125" s="65"/>
      <c r="CB125" s="65"/>
      <c r="CC125" s="65"/>
    </row>
    <row r="126" spans="3:81" ht="10.199999999999999" customHeight="1" x14ac:dyDescent="0.35">
      <c r="C126" s="65"/>
      <c r="D126" s="4"/>
      <c r="E126" s="480" t="s">
        <v>98</v>
      </c>
      <c r="F126" s="481"/>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65"/>
      <c r="BZ126" s="65"/>
      <c r="CA126" s="65"/>
      <c r="CB126" s="65"/>
      <c r="CC126" s="65"/>
    </row>
    <row r="127" spans="3:81" ht="12" customHeight="1" x14ac:dyDescent="0.45">
      <c r="C127" s="57"/>
      <c r="D127" s="482" t="s">
        <v>54</v>
      </c>
      <c r="E127" s="483"/>
      <c r="F127" s="109">
        <f ca="1">IF(F146&lt;0,0,F146)</f>
        <v>8.41</v>
      </c>
      <c r="G127" s="112">
        <f t="shared" ref="G127:BB127" ca="1" si="1107">IF(G146&lt;0,0,G146)</f>
        <v>8.41</v>
      </c>
      <c r="H127" s="112">
        <f t="shared" ca="1" si="1107"/>
        <v>8.41</v>
      </c>
      <c r="I127" s="112">
        <f t="shared" ca="1" si="1107"/>
        <v>8.41</v>
      </c>
      <c r="J127" s="112">
        <f t="shared" ca="1" si="1107"/>
        <v>8.41</v>
      </c>
      <c r="K127" s="112">
        <f t="shared" ca="1" si="1107"/>
        <v>8.41</v>
      </c>
      <c r="L127" s="112">
        <f t="shared" ca="1" si="1107"/>
        <v>8.41</v>
      </c>
      <c r="M127" s="112">
        <f t="shared" ca="1" si="1107"/>
        <v>8.41</v>
      </c>
      <c r="N127" s="112">
        <f t="shared" ca="1" si="1107"/>
        <v>8.41</v>
      </c>
      <c r="O127" s="112">
        <f t="shared" ca="1" si="1107"/>
        <v>8.41</v>
      </c>
      <c r="P127" s="112">
        <f t="shared" ca="1" si="1107"/>
        <v>8.41</v>
      </c>
      <c r="Q127" s="112">
        <f t="shared" ca="1" si="1107"/>
        <v>8.41</v>
      </c>
      <c r="R127" s="112">
        <f t="shared" ca="1" si="1107"/>
        <v>8.49</v>
      </c>
      <c r="S127" s="112">
        <f t="shared" ca="1" si="1107"/>
        <v>8.49</v>
      </c>
      <c r="T127" s="112">
        <f t="shared" ca="1" si="1107"/>
        <v>0</v>
      </c>
      <c r="U127" s="112">
        <f t="shared" ca="1" si="1107"/>
        <v>0</v>
      </c>
      <c r="V127" s="112">
        <f t="shared" ca="1" si="1107"/>
        <v>0</v>
      </c>
      <c r="W127" s="112">
        <f t="shared" ca="1" si="1107"/>
        <v>0</v>
      </c>
      <c r="X127" s="112">
        <f t="shared" ca="1" si="1107"/>
        <v>0</v>
      </c>
      <c r="Y127" s="112">
        <f t="shared" ca="1" si="1107"/>
        <v>0</v>
      </c>
      <c r="Z127" s="112">
        <f t="shared" ca="1" si="1107"/>
        <v>0</v>
      </c>
      <c r="AA127" s="112">
        <f t="shared" ca="1" si="1107"/>
        <v>0</v>
      </c>
      <c r="AB127" s="112">
        <f t="shared" ca="1" si="1107"/>
        <v>0</v>
      </c>
      <c r="AC127" s="112">
        <f t="shared" ca="1" si="1107"/>
        <v>0</v>
      </c>
      <c r="AD127" s="112">
        <f t="shared" ca="1" si="1107"/>
        <v>0</v>
      </c>
      <c r="AE127" s="112">
        <f t="shared" ca="1" si="1107"/>
        <v>0</v>
      </c>
      <c r="AF127" s="112">
        <f t="shared" ca="1" si="1107"/>
        <v>0</v>
      </c>
      <c r="AG127" s="112">
        <f t="shared" ca="1" si="1107"/>
        <v>0</v>
      </c>
      <c r="AH127" s="112">
        <f t="shared" ca="1" si="1107"/>
        <v>0</v>
      </c>
      <c r="AI127" s="112">
        <f t="shared" ca="1" si="1107"/>
        <v>0</v>
      </c>
      <c r="AJ127" s="112">
        <f t="shared" ca="1" si="1107"/>
        <v>0</v>
      </c>
      <c r="AK127" s="112">
        <f t="shared" ca="1" si="1107"/>
        <v>0</v>
      </c>
      <c r="AL127" s="112">
        <f t="shared" ca="1" si="1107"/>
        <v>0</v>
      </c>
      <c r="AM127" s="112">
        <f t="shared" ca="1" si="1107"/>
        <v>0</v>
      </c>
      <c r="AN127" s="112">
        <f t="shared" ca="1" si="1107"/>
        <v>0</v>
      </c>
      <c r="AO127" s="112">
        <f t="shared" ca="1" si="1107"/>
        <v>0</v>
      </c>
      <c r="AP127" s="112">
        <f t="shared" ca="1" si="1107"/>
        <v>0</v>
      </c>
      <c r="AQ127" s="112">
        <f t="shared" ca="1" si="1107"/>
        <v>0</v>
      </c>
      <c r="AR127" s="112">
        <f t="shared" ca="1" si="1107"/>
        <v>0</v>
      </c>
      <c r="AS127" s="112">
        <f t="shared" ca="1" si="1107"/>
        <v>0</v>
      </c>
      <c r="AT127" s="112">
        <f t="shared" ca="1" si="1107"/>
        <v>0</v>
      </c>
      <c r="AU127" s="112">
        <f t="shared" ca="1" si="1107"/>
        <v>0</v>
      </c>
      <c r="AV127" s="112">
        <f t="shared" ca="1" si="1107"/>
        <v>0</v>
      </c>
      <c r="AW127" s="112">
        <f t="shared" ca="1" si="1107"/>
        <v>0</v>
      </c>
      <c r="AX127" s="112">
        <f t="shared" ca="1" si="1107"/>
        <v>0</v>
      </c>
      <c r="AY127" s="112">
        <f t="shared" ca="1" si="1107"/>
        <v>0</v>
      </c>
      <c r="AZ127" s="112">
        <f t="shared" ca="1" si="1107"/>
        <v>0</v>
      </c>
      <c r="BA127" s="112">
        <f t="shared" ca="1" si="1107"/>
        <v>0</v>
      </c>
      <c r="BB127" s="112">
        <f t="shared" ca="1" si="1107"/>
        <v>0</v>
      </c>
      <c r="BC127" s="112">
        <f t="shared" ref="BC127:CC127" ca="1" si="1108">IF(BC146&lt;0,0,BC146)</f>
        <v>0</v>
      </c>
      <c r="BD127" s="112">
        <f t="shared" ca="1" si="1108"/>
        <v>0</v>
      </c>
      <c r="BE127" s="112">
        <f t="shared" ca="1" si="1108"/>
        <v>0</v>
      </c>
      <c r="BF127" s="112">
        <f t="shared" ca="1" si="1108"/>
        <v>0</v>
      </c>
      <c r="BG127" s="112">
        <f t="shared" ca="1" si="1108"/>
        <v>0</v>
      </c>
      <c r="BH127" s="112">
        <f t="shared" ca="1" si="1108"/>
        <v>0</v>
      </c>
      <c r="BI127" s="112">
        <f t="shared" ca="1" si="1108"/>
        <v>0</v>
      </c>
      <c r="BJ127" s="112">
        <f t="shared" ca="1" si="1108"/>
        <v>0</v>
      </c>
      <c r="BK127" s="112">
        <f t="shared" ca="1" si="1108"/>
        <v>0</v>
      </c>
      <c r="BL127" s="112">
        <f t="shared" ca="1" si="1108"/>
        <v>0</v>
      </c>
      <c r="BM127" s="112">
        <f t="shared" ca="1" si="1108"/>
        <v>0</v>
      </c>
      <c r="BN127" s="112">
        <f t="shared" ca="1" si="1108"/>
        <v>0</v>
      </c>
      <c r="BO127" s="112">
        <f t="shared" ca="1" si="1108"/>
        <v>0</v>
      </c>
      <c r="BP127" s="112">
        <f t="shared" ca="1" si="1108"/>
        <v>0</v>
      </c>
      <c r="BQ127" s="112">
        <f t="shared" ca="1" si="1108"/>
        <v>0</v>
      </c>
      <c r="BR127" s="112">
        <f t="shared" ca="1" si="1108"/>
        <v>0</v>
      </c>
      <c r="BS127" s="112">
        <f t="shared" ca="1" si="1108"/>
        <v>0</v>
      </c>
      <c r="BT127" s="112">
        <f t="shared" ca="1" si="1108"/>
        <v>0</v>
      </c>
      <c r="BU127" s="112">
        <f t="shared" ca="1" si="1108"/>
        <v>0</v>
      </c>
      <c r="BV127" s="112">
        <f t="shared" ca="1" si="1108"/>
        <v>0</v>
      </c>
      <c r="BW127" s="112">
        <f t="shared" ca="1" si="1108"/>
        <v>0</v>
      </c>
      <c r="BX127" s="112">
        <f t="shared" ca="1" si="1108"/>
        <v>0</v>
      </c>
      <c r="BY127" s="112">
        <f t="shared" ca="1" si="1108"/>
        <v>0</v>
      </c>
      <c r="BZ127" s="112">
        <f t="shared" ca="1" si="1108"/>
        <v>0</v>
      </c>
      <c r="CA127" s="112">
        <f t="shared" ca="1" si="1108"/>
        <v>0</v>
      </c>
      <c r="CB127" s="112">
        <f t="shared" ca="1" si="1108"/>
        <v>0</v>
      </c>
      <c r="CC127" s="112">
        <f t="shared" ca="1" si="1108"/>
        <v>0</v>
      </c>
    </row>
    <row r="128" spans="3:81" ht="10.199999999999999" customHeight="1" x14ac:dyDescent="0.45">
      <c r="C128" s="57"/>
      <c r="D128" s="477" t="s">
        <v>187</v>
      </c>
      <c r="E128" s="80" t="s">
        <v>192</v>
      </c>
      <c r="F128" s="83">
        <f>基本データ!D35/10000</f>
        <v>400</v>
      </c>
      <c r="G128" s="87">
        <f>F128</f>
        <v>400</v>
      </c>
      <c r="H128" s="87">
        <f t="shared" ref="H128:Z128" si="1109">G128</f>
        <v>400</v>
      </c>
      <c r="I128" s="87">
        <f>基本データ!H29/10000</f>
        <v>400</v>
      </c>
      <c r="J128" s="87">
        <f t="shared" si="1109"/>
        <v>400</v>
      </c>
      <c r="K128" s="87">
        <f t="shared" si="1109"/>
        <v>400</v>
      </c>
      <c r="L128" s="87">
        <f t="shared" si="1109"/>
        <v>400</v>
      </c>
      <c r="M128" s="87">
        <f t="shared" si="1109"/>
        <v>400</v>
      </c>
      <c r="N128" s="87">
        <f t="shared" si="1109"/>
        <v>400</v>
      </c>
      <c r="O128" s="87">
        <f t="shared" si="1109"/>
        <v>400</v>
      </c>
      <c r="P128" s="87">
        <f t="shared" si="1109"/>
        <v>400</v>
      </c>
      <c r="Q128" s="87">
        <f t="shared" si="1109"/>
        <v>400</v>
      </c>
      <c r="R128" s="87">
        <f t="shared" si="1109"/>
        <v>400</v>
      </c>
      <c r="S128" s="87">
        <f t="shared" si="1109"/>
        <v>400</v>
      </c>
      <c r="T128" s="87">
        <v>0</v>
      </c>
      <c r="U128" s="87">
        <f t="shared" si="1109"/>
        <v>0</v>
      </c>
      <c r="V128" s="87">
        <f t="shared" si="1109"/>
        <v>0</v>
      </c>
      <c r="W128" s="87">
        <f t="shared" si="1109"/>
        <v>0</v>
      </c>
      <c r="X128" s="87">
        <f t="shared" si="1109"/>
        <v>0</v>
      </c>
      <c r="Y128" s="87">
        <f t="shared" si="1109"/>
        <v>0</v>
      </c>
      <c r="Z128" s="87">
        <f t="shared" si="1109"/>
        <v>0</v>
      </c>
      <c r="AA128" s="87">
        <f>基本データ!Y35/10000</f>
        <v>0</v>
      </c>
      <c r="AB128" s="87">
        <f>基本データ!Z35/10000</f>
        <v>0</v>
      </c>
      <c r="AC128" s="87">
        <f>基本データ!AA35/10000</f>
        <v>0</v>
      </c>
      <c r="AD128" s="87">
        <f>基本データ!AB35/10000</f>
        <v>0</v>
      </c>
      <c r="AE128" s="87">
        <f>基本データ!AC35/10000</f>
        <v>0</v>
      </c>
      <c r="AF128" s="87">
        <f>基本データ!AD35/10000</f>
        <v>0</v>
      </c>
      <c r="AG128" s="87">
        <f>基本データ!AE35/10000</f>
        <v>0</v>
      </c>
      <c r="AH128" s="87">
        <f>基本データ!AF35/10000</f>
        <v>0</v>
      </c>
      <c r="AI128" s="87">
        <f>基本データ!AG35/10000</f>
        <v>0</v>
      </c>
      <c r="AJ128" s="87">
        <f>基本データ!AH35/10000</f>
        <v>0</v>
      </c>
      <c r="AK128" s="87">
        <f>基本データ!AI35/10000</f>
        <v>0</v>
      </c>
      <c r="AL128" s="87">
        <f>基本データ!AJ35/10000</f>
        <v>0</v>
      </c>
      <c r="AM128" s="87">
        <f>基本データ!AK35/10000</f>
        <v>0</v>
      </c>
      <c r="AN128" s="87">
        <f>基本データ!AL35/10000</f>
        <v>0</v>
      </c>
      <c r="AO128" s="87">
        <f>基本データ!AM35/10000</f>
        <v>0</v>
      </c>
      <c r="AP128" s="87">
        <f>基本データ!AN35/10000</f>
        <v>0</v>
      </c>
      <c r="AQ128" s="87">
        <f>基本データ!AO35/10000</f>
        <v>0</v>
      </c>
      <c r="AR128" s="87">
        <f>基本データ!AP35/10000</f>
        <v>0</v>
      </c>
      <c r="AS128" s="87">
        <f>基本データ!AQ35/10000</f>
        <v>0</v>
      </c>
      <c r="AT128" s="87">
        <f>基本データ!AR35/10000</f>
        <v>0</v>
      </c>
      <c r="AU128" s="87">
        <f>基本データ!AS35/10000</f>
        <v>0</v>
      </c>
      <c r="AV128" s="87">
        <f>基本データ!AT35/10000</f>
        <v>0</v>
      </c>
      <c r="AW128" s="87">
        <f>基本データ!AU35/10000</f>
        <v>0</v>
      </c>
      <c r="AX128" s="87">
        <f>基本データ!AV35/10000</f>
        <v>0</v>
      </c>
      <c r="AY128" s="87">
        <f>基本データ!AW35/10000</f>
        <v>0</v>
      </c>
      <c r="AZ128" s="87">
        <f>基本データ!AX35/10000</f>
        <v>0</v>
      </c>
      <c r="BA128" s="87">
        <f>基本データ!AY35/10000</f>
        <v>0</v>
      </c>
      <c r="BB128" s="87">
        <f>基本データ!AZ35/10000</f>
        <v>0</v>
      </c>
      <c r="BC128" s="87">
        <f>基本データ!BA35/10000</f>
        <v>0</v>
      </c>
      <c r="BD128" s="87">
        <f>基本データ!BB35/10000</f>
        <v>0</v>
      </c>
      <c r="BE128" s="87">
        <f>基本データ!BC35/10000</f>
        <v>0</v>
      </c>
      <c r="BF128" s="87">
        <f>基本データ!BD35/10000</f>
        <v>0</v>
      </c>
      <c r="BG128" s="87">
        <f>基本データ!BE35/10000</f>
        <v>0</v>
      </c>
      <c r="BH128" s="87">
        <f>基本データ!BF35/10000</f>
        <v>0</v>
      </c>
      <c r="BI128" s="87">
        <f>基本データ!BG35/10000</f>
        <v>0</v>
      </c>
      <c r="BJ128" s="87">
        <f>基本データ!BH35/10000</f>
        <v>0</v>
      </c>
      <c r="BK128" s="87">
        <f>基本データ!BI35/10000</f>
        <v>0</v>
      </c>
      <c r="BL128" s="87">
        <f>基本データ!BJ35/10000</f>
        <v>0</v>
      </c>
      <c r="BM128" s="87">
        <f>基本データ!BK35/10000</f>
        <v>0</v>
      </c>
      <c r="BN128" s="87">
        <f>基本データ!BL35/10000</f>
        <v>0</v>
      </c>
      <c r="BO128" s="87">
        <f>基本データ!BM35/10000</f>
        <v>0</v>
      </c>
      <c r="BP128" s="87">
        <f>基本データ!BN35/10000</f>
        <v>0</v>
      </c>
      <c r="BQ128" s="87">
        <f>基本データ!BO35/10000</f>
        <v>0</v>
      </c>
      <c r="BR128" s="87">
        <f>基本データ!BP35/10000</f>
        <v>0</v>
      </c>
      <c r="BS128" s="87">
        <f>基本データ!BQ35/10000</f>
        <v>0</v>
      </c>
      <c r="BT128" s="87">
        <f>基本データ!BR35/10000</f>
        <v>0</v>
      </c>
      <c r="BU128" s="87">
        <f>基本データ!BS35/10000</f>
        <v>0</v>
      </c>
      <c r="BV128" s="87">
        <f>基本データ!BT35/10000</f>
        <v>0</v>
      </c>
      <c r="BW128" s="87">
        <f>基本データ!BU35/10000</f>
        <v>0</v>
      </c>
      <c r="BX128" s="87">
        <f>基本データ!BV35/10000</f>
        <v>0</v>
      </c>
      <c r="BY128" s="87">
        <f>基本データ!BW35/10000</f>
        <v>0</v>
      </c>
      <c r="BZ128" s="87">
        <f>基本データ!BX35/10000</f>
        <v>0</v>
      </c>
      <c r="CA128" s="87">
        <f>基本データ!BY35/10000</f>
        <v>0</v>
      </c>
      <c r="CB128" s="87">
        <f>基本データ!BZ35/10000</f>
        <v>0</v>
      </c>
      <c r="CC128" s="87">
        <f>基本データ!CA35/10000</f>
        <v>0</v>
      </c>
    </row>
    <row r="129" spans="3:82" ht="10.199999999999999" customHeight="1" x14ac:dyDescent="0.45">
      <c r="C129" s="57"/>
      <c r="D129" s="478"/>
      <c r="E129" s="103" t="s">
        <v>166</v>
      </c>
      <c r="F129" s="83">
        <f>IF(F128&gt;850,195,IF(F128&gt;660,(F128*0.1+100),IF(F128&gt;360,(F128*0.2+44),IF(F128&gt;180,(F128*0.3+8),IF(F128&gt;162.5,(F128*0.4-10),55)))))</f>
        <v>124</v>
      </c>
      <c r="G129" s="87">
        <f>IF(G128&gt;850,195,IF(G128&gt;660,(G128*0.1+100),IF(G128&gt;360,(G128*0.2+44),IF(G128&gt;180,(G128*0.3+8),IF(G128&gt;162.5,(G128*0.4-10),IF(G128&lt;=55,0,55))))))</f>
        <v>124</v>
      </c>
      <c r="H129" s="87">
        <f t="shared" ref="H129:W129" si="1110">IF(H128&gt;850,195,IF(H128&gt;660,(H128*0.1+100),IF(H128&gt;360,(H128*0.2+44),IF(H128&gt;180,(H128*0.3+8),IF(H128&gt;162.5,(H128*0.4-10),IF(H128&lt;=55,0,55))))))</f>
        <v>124</v>
      </c>
      <c r="I129" s="87">
        <f t="shared" si="1110"/>
        <v>124</v>
      </c>
      <c r="J129" s="87">
        <f t="shared" si="1110"/>
        <v>124</v>
      </c>
      <c r="K129" s="87">
        <f t="shared" si="1110"/>
        <v>124</v>
      </c>
      <c r="L129" s="87">
        <f t="shared" si="1110"/>
        <v>124</v>
      </c>
      <c r="M129" s="87">
        <f t="shared" si="1110"/>
        <v>124</v>
      </c>
      <c r="N129" s="87">
        <f t="shared" si="1110"/>
        <v>124</v>
      </c>
      <c r="O129" s="87">
        <f t="shared" si="1110"/>
        <v>124</v>
      </c>
      <c r="P129" s="87">
        <f t="shared" si="1110"/>
        <v>124</v>
      </c>
      <c r="Q129" s="87">
        <f t="shared" si="1110"/>
        <v>124</v>
      </c>
      <c r="R129" s="87">
        <f t="shared" si="1110"/>
        <v>124</v>
      </c>
      <c r="S129" s="87">
        <f t="shared" si="1110"/>
        <v>124</v>
      </c>
      <c r="T129" s="87">
        <f t="shared" si="1110"/>
        <v>0</v>
      </c>
      <c r="U129" s="87">
        <f t="shared" si="1110"/>
        <v>0</v>
      </c>
      <c r="V129" s="87">
        <f t="shared" si="1110"/>
        <v>0</v>
      </c>
      <c r="W129" s="87">
        <f t="shared" si="1110"/>
        <v>0</v>
      </c>
      <c r="X129" s="87">
        <f>IF(X128&gt;850,195,IF(X128&gt;660,(X128*0.1+100),IF(X128&gt;360,(X128*0.2+44),IF(X128&gt;180,(X128*0.3+8),IF(X128&gt;162.5,(X128*0.4-10),IF(X128&lt;=55,0,55))))))</f>
        <v>0</v>
      </c>
      <c r="Y129" s="87">
        <f t="shared" ref="Y129" si="1111">IF(Y128&gt;850,195,IF(Y128&gt;660,(Y128*0.1+100),IF(Y128&gt;360,(Y128*0.2+44),IF(Y128&gt;180,(Y128*0.3+8),IF(Y128&gt;162.5,(Y128*0.4-10),IF(Y128&lt;=55,0,55))))))</f>
        <v>0</v>
      </c>
      <c r="Z129" s="87">
        <f t="shared" ref="Z129" si="1112">IF(Z128&gt;850,195,IF(Z128&gt;660,(Z128*0.1+100),IF(Z128&gt;360,(Z128*0.2+44),IF(Z128&gt;180,(Z128*0.3+8),IF(Z128&gt;162.5,(Z128*0.4-10),IF(Z128&lt;=55,0,55))))))</f>
        <v>0</v>
      </c>
      <c r="AA129" s="87">
        <f t="shared" ref="AA129" si="1113">IF(AA128&gt;850,195,IF(AA128&gt;660,(AA128*0.1+100),IF(AA128&gt;360,(AA128*0.2+44),IF(AA128&gt;180,(AA128*0.3+8),IF(AA128&gt;162.5,(AA128*0.4-10),IF(AA128&lt;=55,0,55))))))</f>
        <v>0</v>
      </c>
      <c r="AB129" s="87">
        <f t="shared" ref="AB129" si="1114">IF(AB128&gt;850,195,IF(AB128&gt;660,(AB128*0.1+100),IF(AB128&gt;360,(AB128*0.2+44),IF(AB128&gt;180,(AB128*0.3+8),IF(AB128&gt;162.5,(AB128*0.4-10),IF(AB128&lt;=55,0,55))))))</f>
        <v>0</v>
      </c>
      <c r="AC129" s="87">
        <f t="shared" ref="AC129" si="1115">IF(AC128&gt;850,195,IF(AC128&gt;660,(AC128*0.1+100),IF(AC128&gt;360,(AC128*0.2+44),IF(AC128&gt;180,(AC128*0.3+8),IF(AC128&gt;162.5,(AC128*0.4-10),IF(AC128&lt;=55,0,55))))))</f>
        <v>0</v>
      </c>
      <c r="AD129" s="87">
        <f t="shared" ref="AD129" si="1116">IF(AD128&gt;850,195,IF(AD128&gt;660,(AD128*0.1+100),IF(AD128&gt;360,(AD128*0.2+44),IF(AD128&gt;180,(AD128*0.3+8),IF(AD128&gt;162.5,(AD128*0.4-10),IF(AD128&lt;=55,0,55))))))</f>
        <v>0</v>
      </c>
      <c r="AE129" s="87">
        <f t="shared" ref="AE129" si="1117">IF(AE128&gt;850,195,IF(AE128&gt;660,(AE128*0.1+100),IF(AE128&gt;360,(AE128*0.2+44),IF(AE128&gt;180,(AE128*0.3+8),IF(AE128&gt;162.5,(AE128*0.4-10),IF(AE128&lt;=55,0,55))))))</f>
        <v>0</v>
      </c>
      <c r="AF129" s="87">
        <f t="shared" ref="AF129" si="1118">IF(AF128&gt;850,195,IF(AF128&gt;660,(AF128*0.1+100),IF(AF128&gt;360,(AF128*0.2+44),IF(AF128&gt;180,(AF128*0.3+8),IF(AF128&gt;162.5,(AF128*0.4-10),IF(AF128&lt;=55,0,55))))))</f>
        <v>0</v>
      </c>
      <c r="AG129" s="87">
        <f t="shared" ref="AG129" si="1119">IF(AG128&gt;850,195,IF(AG128&gt;660,(AG128*0.1+100),IF(AG128&gt;360,(AG128*0.2+44),IF(AG128&gt;180,(AG128*0.3+8),IF(AG128&gt;162.5,(AG128*0.4-10),IF(AG128&lt;=55,0,55))))))</f>
        <v>0</v>
      </c>
      <c r="AH129" s="87">
        <f t="shared" ref="AH129" si="1120">IF(AH128&gt;850,195,IF(AH128&gt;660,(AH128*0.1+100),IF(AH128&gt;360,(AH128*0.2+44),IF(AH128&gt;180,(AH128*0.3+8),IF(AH128&gt;162.5,(AH128*0.4-10),IF(AH128&lt;=55,0,55))))))</f>
        <v>0</v>
      </c>
      <c r="AI129" s="87">
        <f t="shared" ref="AI129" si="1121">IF(AI128&gt;850,195,IF(AI128&gt;660,(AI128*0.1+100),IF(AI128&gt;360,(AI128*0.2+44),IF(AI128&gt;180,(AI128*0.3+8),IF(AI128&gt;162.5,(AI128*0.4-10),IF(AI128&lt;=55,0,55))))))</f>
        <v>0</v>
      </c>
      <c r="AJ129" s="87">
        <f t="shared" ref="AJ129" si="1122">IF(AJ128&gt;850,195,IF(AJ128&gt;660,(AJ128*0.1+100),IF(AJ128&gt;360,(AJ128*0.2+44),IF(AJ128&gt;180,(AJ128*0.3+8),IF(AJ128&gt;162.5,(AJ128*0.4-10),IF(AJ128&lt;=55,0,55))))))</f>
        <v>0</v>
      </c>
      <c r="AK129" s="87">
        <f t="shared" ref="AK129" si="1123">IF(AK128&gt;850,195,IF(AK128&gt;660,(AK128*0.1+100),IF(AK128&gt;360,(AK128*0.2+44),IF(AK128&gt;180,(AK128*0.3+8),IF(AK128&gt;162.5,(AK128*0.4-10),IF(AK128&lt;=55,0,55))))))</f>
        <v>0</v>
      </c>
      <c r="AL129" s="87">
        <f t="shared" ref="AL129" si="1124">IF(AL128&gt;850,195,IF(AL128&gt;660,(AL128*0.1+100),IF(AL128&gt;360,(AL128*0.2+44),IF(AL128&gt;180,(AL128*0.3+8),IF(AL128&gt;162.5,(AL128*0.4-10),IF(AL128&lt;=55,0,55))))))</f>
        <v>0</v>
      </c>
      <c r="AM129" s="87">
        <f t="shared" ref="AM129" si="1125">IF(AM128&gt;850,195,IF(AM128&gt;660,(AM128*0.1+100),IF(AM128&gt;360,(AM128*0.2+44),IF(AM128&gt;180,(AM128*0.3+8),IF(AM128&gt;162.5,(AM128*0.4-10),IF(AM128&lt;=55,0,55))))))</f>
        <v>0</v>
      </c>
      <c r="AN129" s="87">
        <f>IF(AN128&gt;850,195,IF(AN128&gt;660,(AN128*0.1+100),IF(AN128&gt;360,(AN128*0.2+44),IF(AN128&gt;180,(AN128*0.3+8),IF(AN128&gt;162.5,(AN128*0.4-10),IF(AN128&lt;=55,0,55))))))</f>
        <v>0</v>
      </c>
      <c r="AO129" s="87">
        <f t="shared" ref="AO129" si="1126">IF(AO128&gt;850,195,IF(AO128&gt;660,(AO128*0.1+100),IF(AO128&gt;360,(AO128*0.2+44),IF(AO128&gt;180,(AO128*0.3+8),IF(AO128&gt;162.5,(AO128*0.4-10),IF(AO128&lt;=55,0,55))))))</f>
        <v>0</v>
      </c>
      <c r="AP129" s="87">
        <f t="shared" ref="AP129" si="1127">IF(AP128&gt;850,195,IF(AP128&gt;660,(AP128*0.1+100),IF(AP128&gt;360,(AP128*0.2+44),IF(AP128&gt;180,(AP128*0.3+8),IF(AP128&gt;162.5,(AP128*0.4-10),IF(AP128&lt;=55,0,55))))))</f>
        <v>0</v>
      </c>
      <c r="AQ129" s="87">
        <f t="shared" ref="AQ129" si="1128">IF(AQ128&gt;850,195,IF(AQ128&gt;660,(AQ128*0.1+100),IF(AQ128&gt;360,(AQ128*0.2+44),IF(AQ128&gt;180,(AQ128*0.3+8),IF(AQ128&gt;162.5,(AQ128*0.4-10),IF(AQ128&lt;=55,0,55))))))</f>
        <v>0</v>
      </c>
      <c r="AR129" s="87">
        <f t="shared" ref="AR129" si="1129">IF(AR128&gt;850,195,IF(AR128&gt;660,(AR128*0.1+100),IF(AR128&gt;360,(AR128*0.2+44),IF(AR128&gt;180,(AR128*0.3+8),IF(AR128&gt;162.5,(AR128*0.4-10),IF(AR128&lt;=55,0,55))))))</f>
        <v>0</v>
      </c>
      <c r="AS129" s="87">
        <f t="shared" ref="AS129" si="1130">IF(AS128&gt;850,195,IF(AS128&gt;660,(AS128*0.1+100),IF(AS128&gt;360,(AS128*0.2+44),IF(AS128&gt;180,(AS128*0.3+8),IF(AS128&gt;162.5,(AS128*0.4-10),IF(AS128&lt;=55,0,55))))))</f>
        <v>0</v>
      </c>
      <c r="AT129" s="87">
        <f t="shared" ref="AT129" si="1131">IF(AT128&gt;850,195,IF(AT128&gt;660,(AT128*0.1+100),IF(AT128&gt;360,(AT128*0.2+44),IF(AT128&gt;180,(AT128*0.3+8),IF(AT128&gt;162.5,(AT128*0.4-10),IF(AT128&lt;=55,0,55))))))</f>
        <v>0</v>
      </c>
      <c r="AU129" s="87">
        <f t="shared" ref="AU129" si="1132">IF(AU128&gt;850,195,IF(AU128&gt;660,(AU128*0.1+100),IF(AU128&gt;360,(AU128*0.2+44),IF(AU128&gt;180,(AU128*0.3+8),IF(AU128&gt;162.5,(AU128*0.4-10),IF(AU128&lt;=55,0,55))))))</f>
        <v>0</v>
      </c>
      <c r="AV129" s="87">
        <f t="shared" ref="AV129" si="1133">IF(AV128&gt;850,195,IF(AV128&gt;660,(AV128*0.1+100),IF(AV128&gt;360,(AV128*0.2+44),IF(AV128&gt;180,(AV128*0.3+8),IF(AV128&gt;162.5,(AV128*0.4-10),IF(AV128&lt;=55,0,55))))))</f>
        <v>0</v>
      </c>
      <c r="AW129" s="87">
        <f t="shared" ref="AW129" si="1134">IF(AW128&gt;850,195,IF(AW128&gt;660,(AW128*0.1+100),IF(AW128&gt;360,(AW128*0.2+44),IF(AW128&gt;180,(AW128*0.3+8),IF(AW128&gt;162.5,(AW128*0.4-10),IF(AW128&lt;=55,0,55))))))</f>
        <v>0</v>
      </c>
      <c r="AX129" s="87">
        <f t="shared" ref="AX129" si="1135">IF(AX128&gt;850,195,IF(AX128&gt;660,(AX128*0.1+100),IF(AX128&gt;360,(AX128*0.2+44),IF(AX128&gt;180,(AX128*0.3+8),IF(AX128&gt;162.5,(AX128*0.4-10),IF(AX128&lt;=55,0,55))))))</f>
        <v>0</v>
      </c>
      <c r="AY129" s="87">
        <f t="shared" ref="AY129" si="1136">IF(AY128&gt;850,195,IF(AY128&gt;660,(AY128*0.1+100),IF(AY128&gt;360,(AY128*0.2+44),IF(AY128&gt;180,(AY128*0.3+8),IF(AY128&gt;162.5,(AY128*0.4-10),IF(AY128&lt;=55,0,55))))))</f>
        <v>0</v>
      </c>
      <c r="AZ129" s="87">
        <f t="shared" ref="AZ129" si="1137">IF(AZ128&gt;850,195,IF(AZ128&gt;660,(AZ128*0.1+100),IF(AZ128&gt;360,(AZ128*0.2+44),IF(AZ128&gt;180,(AZ128*0.3+8),IF(AZ128&gt;162.5,(AZ128*0.4-10),IF(AZ128&lt;=55,0,55))))))</f>
        <v>0</v>
      </c>
      <c r="BA129" s="87">
        <f t="shared" ref="BA129" si="1138">IF(BA128&gt;850,195,IF(BA128&gt;660,(BA128*0.1+100),IF(BA128&gt;360,(BA128*0.2+44),IF(BA128&gt;180,(BA128*0.3+8),IF(BA128&gt;162.5,(BA128*0.4-10),IF(BA128&lt;=55,0,55))))))</f>
        <v>0</v>
      </c>
      <c r="BB129" s="87">
        <f t="shared" ref="BB129:CC129" si="1139">IF(BB128&gt;850,195,IF(BB128&gt;660,(BB128*0.1+100),IF(BB128&gt;360,(BB128*0.2+44),IF(BB128&gt;180,(BB128*0.3+8),IF(BB128&gt;162.5,(BB128*0.4-10),IF(BB128&lt;=55,0,55))))))</f>
        <v>0</v>
      </c>
      <c r="BC129" s="87">
        <f t="shared" si="1139"/>
        <v>0</v>
      </c>
      <c r="BD129" s="87">
        <f t="shared" si="1139"/>
        <v>0</v>
      </c>
      <c r="BE129" s="87">
        <f t="shared" si="1139"/>
        <v>0</v>
      </c>
      <c r="BF129" s="87">
        <f t="shared" si="1139"/>
        <v>0</v>
      </c>
      <c r="BG129" s="87">
        <f t="shared" si="1139"/>
        <v>0</v>
      </c>
      <c r="BH129" s="87">
        <f t="shared" si="1139"/>
        <v>0</v>
      </c>
      <c r="BI129" s="87">
        <f t="shared" si="1139"/>
        <v>0</v>
      </c>
      <c r="BJ129" s="87">
        <f t="shared" si="1139"/>
        <v>0</v>
      </c>
      <c r="BK129" s="87">
        <f t="shared" si="1139"/>
        <v>0</v>
      </c>
      <c r="BL129" s="87">
        <f t="shared" si="1139"/>
        <v>0</v>
      </c>
      <c r="BM129" s="87">
        <f t="shared" si="1139"/>
        <v>0</v>
      </c>
      <c r="BN129" s="87">
        <f t="shared" si="1139"/>
        <v>0</v>
      </c>
      <c r="BO129" s="87">
        <f t="shared" si="1139"/>
        <v>0</v>
      </c>
      <c r="BP129" s="87">
        <f t="shared" si="1139"/>
        <v>0</v>
      </c>
      <c r="BQ129" s="87">
        <f t="shared" si="1139"/>
        <v>0</v>
      </c>
      <c r="BR129" s="87">
        <f t="shared" si="1139"/>
        <v>0</v>
      </c>
      <c r="BS129" s="87">
        <f t="shared" si="1139"/>
        <v>0</v>
      </c>
      <c r="BT129" s="87">
        <f t="shared" si="1139"/>
        <v>0</v>
      </c>
      <c r="BU129" s="87">
        <f t="shared" si="1139"/>
        <v>0</v>
      </c>
      <c r="BV129" s="87">
        <f t="shared" si="1139"/>
        <v>0</v>
      </c>
      <c r="BW129" s="87">
        <f t="shared" si="1139"/>
        <v>0</v>
      </c>
      <c r="BX129" s="87">
        <f t="shared" si="1139"/>
        <v>0</v>
      </c>
      <c r="BY129" s="87">
        <f t="shared" si="1139"/>
        <v>0</v>
      </c>
      <c r="BZ129" s="87">
        <f t="shared" si="1139"/>
        <v>0</v>
      </c>
      <c r="CA129" s="87">
        <f t="shared" si="1139"/>
        <v>0</v>
      </c>
      <c r="CB129" s="87">
        <f t="shared" si="1139"/>
        <v>0</v>
      </c>
      <c r="CC129" s="87">
        <f t="shared" si="1139"/>
        <v>0</v>
      </c>
    </row>
    <row r="130" spans="3:82" ht="10.199999999999999" customHeight="1" x14ac:dyDescent="0.45">
      <c r="C130" s="57"/>
      <c r="D130" s="478"/>
      <c r="E130" s="107" t="s">
        <v>167</v>
      </c>
      <c r="F130" s="83">
        <f>F128-F129</f>
        <v>276</v>
      </c>
      <c r="G130" s="87">
        <f t="shared" ref="G130" si="1140">G128-G129</f>
        <v>276</v>
      </c>
      <c r="H130" s="87">
        <f t="shared" ref="H130" si="1141">H128-H129</f>
        <v>276</v>
      </c>
      <c r="I130" s="87">
        <f t="shared" ref="I130" si="1142">I128-I129</f>
        <v>276</v>
      </c>
      <c r="J130" s="87">
        <f t="shared" ref="J130" si="1143">J128-J129</f>
        <v>276</v>
      </c>
      <c r="K130" s="87">
        <f t="shared" ref="K130" si="1144">K128-K129</f>
        <v>276</v>
      </c>
      <c r="L130" s="87">
        <f t="shared" ref="L130" si="1145">L128-L129</f>
        <v>276</v>
      </c>
      <c r="M130" s="87">
        <f t="shared" ref="M130" si="1146">M128-M129</f>
        <v>276</v>
      </c>
      <c r="N130" s="87">
        <f t="shared" ref="N130" si="1147">N128-N129</f>
        <v>276</v>
      </c>
      <c r="O130" s="87">
        <f t="shared" ref="O130" si="1148">O128-O129</f>
        <v>276</v>
      </c>
      <c r="P130" s="87">
        <f t="shared" ref="P130" si="1149">P128-P129</f>
        <v>276</v>
      </c>
      <c r="Q130" s="87">
        <f t="shared" ref="Q130" si="1150">Q128-Q129</f>
        <v>276</v>
      </c>
      <c r="R130" s="87">
        <f t="shared" ref="R130" si="1151">R128-R129</f>
        <v>276</v>
      </c>
      <c r="S130" s="87">
        <f t="shared" ref="S130" si="1152">S128-S129</f>
        <v>276</v>
      </c>
      <c r="T130" s="87">
        <f t="shared" ref="T130" si="1153">T128-T129</f>
        <v>0</v>
      </c>
      <c r="U130" s="87">
        <f t="shared" ref="U130" si="1154">U128-U129</f>
        <v>0</v>
      </c>
      <c r="V130" s="87">
        <f t="shared" ref="V130" si="1155">V128-V129</f>
        <v>0</v>
      </c>
      <c r="W130" s="87">
        <f t="shared" ref="W130" si="1156">W128-W129</f>
        <v>0</v>
      </c>
      <c r="X130" s="87">
        <f t="shared" ref="X130" si="1157">X128-X129</f>
        <v>0</v>
      </c>
      <c r="Y130" s="87">
        <f t="shared" ref="Y130" si="1158">Y128-Y129</f>
        <v>0</v>
      </c>
      <c r="Z130" s="87">
        <f t="shared" ref="Z130" si="1159">Z128-Z129</f>
        <v>0</v>
      </c>
      <c r="AA130" s="87">
        <f t="shared" ref="AA130" si="1160">AA128-AA129</f>
        <v>0</v>
      </c>
      <c r="AB130" s="87">
        <f t="shared" ref="AB130" si="1161">AB128-AB129</f>
        <v>0</v>
      </c>
      <c r="AC130" s="87">
        <f t="shared" ref="AC130" si="1162">AC128-AC129</f>
        <v>0</v>
      </c>
      <c r="AD130" s="87">
        <f t="shared" ref="AD130" si="1163">AD128-AD129</f>
        <v>0</v>
      </c>
      <c r="AE130" s="87">
        <f t="shared" ref="AE130" si="1164">AE128-AE129</f>
        <v>0</v>
      </c>
      <c r="AF130" s="87">
        <f t="shared" ref="AF130" si="1165">AF128-AF129</f>
        <v>0</v>
      </c>
      <c r="AG130" s="87">
        <f t="shared" ref="AG130" si="1166">AG128-AG129</f>
        <v>0</v>
      </c>
      <c r="AH130" s="87">
        <f t="shared" ref="AH130" si="1167">AH128-AH129</f>
        <v>0</v>
      </c>
      <c r="AI130" s="87">
        <f t="shared" ref="AI130" si="1168">AI128-AI129</f>
        <v>0</v>
      </c>
      <c r="AJ130" s="87">
        <f t="shared" ref="AJ130" si="1169">AJ128-AJ129</f>
        <v>0</v>
      </c>
      <c r="AK130" s="87">
        <f t="shared" ref="AK130" si="1170">AK128-AK129</f>
        <v>0</v>
      </c>
      <c r="AL130" s="87">
        <f t="shared" ref="AL130" si="1171">AL128-AL129</f>
        <v>0</v>
      </c>
      <c r="AM130" s="87">
        <f t="shared" ref="AM130" si="1172">AM128-AM129</f>
        <v>0</v>
      </c>
      <c r="AN130" s="87">
        <f t="shared" ref="AN130" si="1173">AN128-AN129</f>
        <v>0</v>
      </c>
      <c r="AO130" s="87">
        <f t="shared" ref="AO130" si="1174">AO128-AO129</f>
        <v>0</v>
      </c>
      <c r="AP130" s="87">
        <f t="shared" ref="AP130" si="1175">AP128-AP129</f>
        <v>0</v>
      </c>
      <c r="AQ130" s="87">
        <f t="shared" ref="AQ130" si="1176">AQ128-AQ129</f>
        <v>0</v>
      </c>
      <c r="AR130" s="87">
        <f t="shared" ref="AR130" si="1177">AR128-AR129</f>
        <v>0</v>
      </c>
      <c r="AS130" s="87">
        <f t="shared" ref="AS130" si="1178">AS128-AS129</f>
        <v>0</v>
      </c>
      <c r="AT130" s="87">
        <f t="shared" ref="AT130" si="1179">AT128-AT129</f>
        <v>0</v>
      </c>
      <c r="AU130" s="87">
        <f t="shared" ref="AU130" si="1180">AU128-AU129</f>
        <v>0</v>
      </c>
      <c r="AV130" s="87">
        <f t="shared" ref="AV130" si="1181">AV128-AV129</f>
        <v>0</v>
      </c>
      <c r="AW130" s="87">
        <f t="shared" ref="AW130" si="1182">AW128-AW129</f>
        <v>0</v>
      </c>
      <c r="AX130" s="87">
        <f t="shared" ref="AX130" si="1183">AX128-AX129</f>
        <v>0</v>
      </c>
      <c r="AY130" s="87">
        <f t="shared" ref="AY130" si="1184">AY128-AY129</f>
        <v>0</v>
      </c>
      <c r="AZ130" s="87">
        <f t="shared" ref="AZ130" si="1185">AZ128-AZ129</f>
        <v>0</v>
      </c>
      <c r="BA130" s="87">
        <f t="shared" ref="BA130" si="1186">BA128-BA129</f>
        <v>0</v>
      </c>
      <c r="BB130" s="87">
        <f t="shared" ref="BB130:CC130" si="1187">BB128-BB129</f>
        <v>0</v>
      </c>
      <c r="BC130" s="87">
        <f t="shared" si="1187"/>
        <v>0</v>
      </c>
      <c r="BD130" s="87">
        <f t="shared" si="1187"/>
        <v>0</v>
      </c>
      <c r="BE130" s="87">
        <f t="shared" si="1187"/>
        <v>0</v>
      </c>
      <c r="BF130" s="87">
        <f t="shared" si="1187"/>
        <v>0</v>
      </c>
      <c r="BG130" s="87">
        <f t="shared" si="1187"/>
        <v>0</v>
      </c>
      <c r="BH130" s="87">
        <f t="shared" si="1187"/>
        <v>0</v>
      </c>
      <c r="BI130" s="87">
        <f t="shared" si="1187"/>
        <v>0</v>
      </c>
      <c r="BJ130" s="87">
        <f t="shared" si="1187"/>
        <v>0</v>
      </c>
      <c r="BK130" s="87">
        <f t="shared" si="1187"/>
        <v>0</v>
      </c>
      <c r="BL130" s="87">
        <f t="shared" si="1187"/>
        <v>0</v>
      </c>
      <c r="BM130" s="87">
        <f t="shared" si="1187"/>
        <v>0</v>
      </c>
      <c r="BN130" s="87">
        <f t="shared" si="1187"/>
        <v>0</v>
      </c>
      <c r="BO130" s="87">
        <f t="shared" si="1187"/>
        <v>0</v>
      </c>
      <c r="BP130" s="87">
        <f t="shared" si="1187"/>
        <v>0</v>
      </c>
      <c r="BQ130" s="87">
        <f t="shared" si="1187"/>
        <v>0</v>
      </c>
      <c r="BR130" s="87">
        <f t="shared" si="1187"/>
        <v>0</v>
      </c>
      <c r="BS130" s="87">
        <f t="shared" si="1187"/>
        <v>0</v>
      </c>
      <c r="BT130" s="87">
        <f t="shared" si="1187"/>
        <v>0</v>
      </c>
      <c r="BU130" s="87">
        <f t="shared" si="1187"/>
        <v>0</v>
      </c>
      <c r="BV130" s="87">
        <f t="shared" si="1187"/>
        <v>0</v>
      </c>
      <c r="BW130" s="87">
        <f t="shared" si="1187"/>
        <v>0</v>
      </c>
      <c r="BX130" s="87">
        <f t="shared" si="1187"/>
        <v>0</v>
      </c>
      <c r="BY130" s="87">
        <f t="shared" si="1187"/>
        <v>0</v>
      </c>
      <c r="BZ130" s="87">
        <f t="shared" si="1187"/>
        <v>0</v>
      </c>
      <c r="CA130" s="87">
        <f t="shared" si="1187"/>
        <v>0</v>
      </c>
      <c r="CB130" s="87">
        <f t="shared" si="1187"/>
        <v>0</v>
      </c>
      <c r="CC130" s="87">
        <f t="shared" si="1187"/>
        <v>0</v>
      </c>
    </row>
    <row r="131" spans="3:82" ht="10.199999999999999" customHeight="1" x14ac:dyDescent="0.45">
      <c r="C131" s="57"/>
      <c r="D131" s="478"/>
      <c r="E131" s="107" t="s">
        <v>189</v>
      </c>
      <c r="F131" s="84">
        <f ca="1">IF(F124&gt;=65,(基本データ!$H$32-IF(基本データ!$H$32&gt;=10000000,1955000,IF(基本データ!$H$32&gt;=7700000,基本データ!$H$32*0.05+1455000,IF(基本データ!$H$32&gt;=4100000,基本データ!$H$32*0.15+685000,IF(基本データ!$H$32&gt;=3300000,基本データ!$H$32*0.25+275000,1100000)))))/10000,0)</f>
        <v>0</v>
      </c>
      <c r="G131" s="120">
        <f ca="1">IF(IF(G124&gt;=65,(基本データ!$H$32-IF(基本データ!$H$32&gt;=10000000,1955000,IF(基本データ!$H$32&gt;=7700000,基本データ!$H$32*0.05+1455000,IF(基本データ!$H$32&gt;=4100000,基本データ!$H$32*0.15+685000,IF(基本データ!$H$32&gt;=3300000,基本データ!$H$32*0.25+275000,1100000)))))/10000,0)&lt;0,0,IF(G124&gt;=65,(基本データ!$H$32-IF(基本データ!$H$32&gt;=10000000,1955000,IF(基本データ!$H$32&gt;=7700000,基本データ!$H$32*0.05+1455000,IF(基本データ!$H$32&gt;=4100000,基本データ!$H$32*0.15+685000,IF(基本データ!$H$32&gt;=3300000,基本データ!$H$32*0.25+275000,1100000)))))/10000,0))</f>
        <v>0</v>
      </c>
      <c r="H131" s="120">
        <f ca="1">IF(IF(H124&gt;=65,(基本データ!$H$32-IF(基本データ!$H$32&gt;=10000000,1955000,IF(基本データ!$H$32&gt;=7700000,基本データ!$H$32*0.05+1455000,IF(基本データ!$H$32&gt;=4100000,基本データ!$H$32*0.15+685000,IF(基本データ!$H$32&gt;=3300000,基本データ!$H$32*0.25+275000,1100000)))))/10000,0)&lt;0,0,IF(H124&gt;=65,(基本データ!$H$32-IF(基本データ!$H$32&gt;=10000000,1955000,IF(基本データ!$H$32&gt;=7700000,基本データ!$H$32*0.05+1455000,IF(基本データ!$H$32&gt;=4100000,基本データ!$H$32*0.15+685000,IF(基本データ!$H$32&gt;=3300000,基本データ!$H$32*0.25+275000,1100000)))))/10000,0))</f>
        <v>0</v>
      </c>
      <c r="I131" s="120">
        <f ca="1">IF(IF(I124&gt;=65,(基本データ!$H$32-IF(基本データ!$H$32&gt;=10000000,1955000,IF(基本データ!$H$32&gt;=7700000,基本データ!$H$32*0.05+1455000,IF(基本データ!$H$32&gt;=4100000,基本データ!$H$32*0.15+685000,IF(基本データ!$H$32&gt;=3300000,基本データ!$H$32*0.25+275000,1100000)))))/10000,0)&lt;0,0,IF(I124&gt;=65,(基本データ!$H$32-IF(基本データ!$H$32&gt;=10000000,1955000,IF(基本データ!$H$32&gt;=7700000,基本データ!$H$32*0.05+1455000,IF(基本データ!$H$32&gt;=4100000,基本データ!$H$32*0.15+685000,IF(基本データ!$H$32&gt;=3300000,基本データ!$H$32*0.25+275000,1100000)))))/10000,0))</f>
        <v>0</v>
      </c>
      <c r="J131" s="120">
        <f ca="1">IF(IF(J124&gt;=65,(基本データ!$H$32-IF(基本データ!$H$32&gt;=10000000,1955000,IF(基本データ!$H$32&gt;=7700000,基本データ!$H$32*0.05+1455000,IF(基本データ!$H$32&gt;=4100000,基本データ!$H$32*0.15+685000,IF(基本データ!$H$32&gt;=3300000,基本データ!$H$32*0.25+275000,1100000)))))/10000,0)&lt;0,0,IF(J124&gt;=65,(基本データ!$H$32-IF(基本データ!$H$32&gt;=10000000,1955000,IF(基本データ!$H$32&gt;=7700000,基本データ!$H$32*0.05+1455000,IF(基本データ!$H$32&gt;=4100000,基本データ!$H$32*0.15+685000,IF(基本データ!$H$32&gt;=3300000,基本データ!$H$32*0.25+275000,1100000)))))/10000,0))</f>
        <v>0</v>
      </c>
      <c r="K131" s="120">
        <f ca="1">IF(IF(K124&gt;=65,(基本データ!$H$32-IF(基本データ!$H$32&gt;=10000000,1955000,IF(基本データ!$H$32&gt;=7700000,基本データ!$H$32*0.05+1455000,IF(基本データ!$H$32&gt;=4100000,基本データ!$H$32*0.15+685000,IF(基本データ!$H$32&gt;=3300000,基本データ!$H$32*0.25+275000,1100000)))))/10000,0)&lt;0,0,IF(K124&gt;=65,(基本データ!$H$32-IF(基本データ!$H$32&gt;=10000000,1955000,IF(基本データ!$H$32&gt;=7700000,基本データ!$H$32*0.05+1455000,IF(基本データ!$H$32&gt;=4100000,基本データ!$H$32*0.15+685000,IF(基本データ!$H$32&gt;=3300000,基本データ!$H$32*0.25+275000,1100000)))))/10000,0))</f>
        <v>0</v>
      </c>
      <c r="L131" s="120">
        <f ca="1">IF(IF(L124&gt;=65,(基本データ!$H$32-IF(基本データ!$H$32&gt;=10000000,1955000,IF(基本データ!$H$32&gt;=7700000,基本データ!$H$32*0.05+1455000,IF(基本データ!$H$32&gt;=4100000,基本データ!$H$32*0.15+685000,IF(基本データ!$H$32&gt;=3300000,基本データ!$H$32*0.25+275000,1100000)))))/10000,0)&lt;0,0,IF(L124&gt;=65,(基本データ!$H$32-IF(基本データ!$H$32&gt;=10000000,1955000,IF(基本データ!$H$32&gt;=7700000,基本データ!$H$32*0.05+1455000,IF(基本データ!$H$32&gt;=4100000,基本データ!$H$32*0.15+685000,IF(基本データ!$H$32&gt;=3300000,基本データ!$H$32*0.25+275000,1100000)))))/10000,0))</f>
        <v>0</v>
      </c>
      <c r="M131" s="120">
        <f ca="1">IF(IF(M124&gt;=65,(基本データ!$H$32-IF(基本データ!$H$32&gt;=10000000,1955000,IF(基本データ!$H$32&gt;=7700000,基本データ!$H$32*0.05+1455000,IF(基本データ!$H$32&gt;=4100000,基本データ!$H$32*0.15+685000,IF(基本データ!$H$32&gt;=3300000,基本データ!$H$32*0.25+275000,1100000)))))/10000,0)&lt;0,0,IF(M124&gt;=65,(基本データ!$H$32-IF(基本データ!$H$32&gt;=10000000,1955000,IF(基本データ!$H$32&gt;=7700000,基本データ!$H$32*0.05+1455000,IF(基本データ!$H$32&gt;=4100000,基本データ!$H$32*0.15+685000,IF(基本データ!$H$32&gt;=3300000,基本データ!$H$32*0.25+275000,1100000)))))/10000,0))</f>
        <v>0</v>
      </c>
      <c r="N131" s="120">
        <f ca="1">IF(IF(N124&gt;=65,(基本データ!$H$32-IF(基本データ!$H$32&gt;=10000000,1955000,IF(基本データ!$H$32&gt;=7700000,基本データ!$H$32*0.05+1455000,IF(基本データ!$H$32&gt;=4100000,基本データ!$H$32*0.15+685000,IF(基本データ!$H$32&gt;=3300000,基本データ!$H$32*0.25+275000,1100000)))))/10000,0)&lt;0,0,IF(N124&gt;=65,(基本データ!$H$32-IF(基本データ!$H$32&gt;=10000000,1955000,IF(基本データ!$H$32&gt;=7700000,基本データ!$H$32*0.05+1455000,IF(基本データ!$H$32&gt;=4100000,基本データ!$H$32*0.15+685000,IF(基本データ!$H$32&gt;=3300000,基本データ!$H$32*0.25+275000,1100000)))))/10000,0))</f>
        <v>0</v>
      </c>
      <c r="O131" s="120">
        <f ca="1">IF(IF(O124&gt;=65,(基本データ!$H$32-IF(基本データ!$H$32&gt;=10000000,1955000,IF(基本データ!$H$32&gt;=7700000,基本データ!$H$32*0.05+1455000,IF(基本データ!$H$32&gt;=4100000,基本データ!$H$32*0.15+685000,IF(基本データ!$H$32&gt;=3300000,基本データ!$H$32*0.25+275000,1100000)))))/10000,0)&lt;0,0,IF(O124&gt;=65,(基本データ!$H$32-IF(基本データ!$H$32&gt;=10000000,1955000,IF(基本データ!$H$32&gt;=7700000,基本データ!$H$32*0.05+1455000,IF(基本データ!$H$32&gt;=4100000,基本データ!$H$32*0.15+685000,IF(基本データ!$H$32&gt;=3300000,基本データ!$H$32*0.25+275000,1100000)))))/10000,0))</f>
        <v>0</v>
      </c>
      <c r="P131" s="120">
        <f ca="1">IF(IF(P124&gt;=65,(基本データ!$H$32-IF(基本データ!$H$32&gt;=10000000,1955000,IF(基本データ!$H$32&gt;=7700000,基本データ!$H$32*0.05+1455000,IF(基本データ!$H$32&gt;=4100000,基本データ!$H$32*0.15+685000,IF(基本データ!$H$32&gt;=3300000,基本データ!$H$32*0.25+275000,1100000)))))/10000,0)&lt;0,0,IF(P124&gt;=65,(基本データ!$H$32-IF(基本データ!$H$32&gt;=10000000,1955000,IF(基本データ!$H$32&gt;=7700000,基本データ!$H$32*0.05+1455000,IF(基本データ!$H$32&gt;=4100000,基本データ!$H$32*0.15+685000,IF(基本データ!$H$32&gt;=3300000,基本データ!$H$32*0.25+275000,1100000)))))/10000,0))</f>
        <v>0</v>
      </c>
      <c r="Q131" s="120">
        <f ca="1">IF(IF(Q124&gt;=65,(基本データ!$H$32-IF(基本データ!$H$32&gt;=10000000,1955000,IF(基本データ!$H$32&gt;=7700000,基本データ!$H$32*0.05+1455000,IF(基本データ!$H$32&gt;=4100000,基本データ!$H$32*0.15+685000,IF(基本データ!$H$32&gt;=3300000,基本データ!$H$32*0.25+275000,1100000)))))/10000,0)&lt;0,0,IF(Q124&gt;=65,(基本データ!$H$32-IF(基本データ!$H$32&gt;=10000000,1955000,IF(基本データ!$H$32&gt;=7700000,基本データ!$H$32*0.05+1455000,IF(基本データ!$H$32&gt;=4100000,基本データ!$H$32*0.15+685000,IF(基本データ!$H$32&gt;=3300000,基本データ!$H$32*0.25+275000,1100000)))))/10000,0))</f>
        <v>0</v>
      </c>
      <c r="R131" s="120">
        <f ca="1">IF(IF(R124&gt;=65,(基本データ!$H$32-IF(基本データ!$H$32&gt;=10000000,1955000,IF(基本データ!$H$32&gt;=7700000,基本データ!$H$32*0.05+1455000,IF(基本データ!$H$32&gt;=4100000,基本データ!$H$32*0.15+685000,IF(基本データ!$H$32&gt;=3300000,基本データ!$H$32*0.25+275000,1100000)))))/10000,0)&lt;0,0,IF(R124&gt;=65,(基本データ!$H$32-IF(基本データ!$H$32&gt;=10000000,1955000,IF(基本データ!$H$32&gt;=7700000,基本データ!$H$32*0.05+1455000,IF(基本データ!$H$32&gt;=4100000,基本データ!$H$32*0.15+685000,IF(基本データ!$H$32&gt;=3300000,基本データ!$H$32*0.25+275000,1100000)))))/10000,0))</f>
        <v>0</v>
      </c>
      <c r="S131" s="120">
        <f ca="1">IF(IF(S124&gt;=65,(基本データ!$H$32-IF(基本データ!$H$32&gt;=10000000,1955000,IF(基本データ!$H$32&gt;=7700000,基本データ!$H$32*0.05+1455000,IF(基本データ!$H$32&gt;=4100000,基本データ!$H$32*0.15+685000,IF(基本データ!$H$32&gt;=3300000,基本データ!$H$32*0.25+275000,1100000)))))/10000,0)&lt;0,0,IF(S124&gt;=65,(基本データ!$H$32-IF(基本データ!$H$32&gt;=10000000,1955000,IF(基本データ!$H$32&gt;=7700000,基本データ!$H$32*0.05+1455000,IF(基本データ!$H$32&gt;=4100000,基本データ!$H$32*0.15+685000,IF(基本データ!$H$32&gt;=3300000,基本データ!$H$32*0.25+275000,1100000)))))/10000,0))</f>
        <v>0</v>
      </c>
      <c r="T131" s="120">
        <f ca="1">IF(IF(T124&gt;=65,(基本データ!$H$32-IF(基本データ!$H$32&gt;=10000000,1955000,IF(基本データ!$H$32&gt;=7700000,基本データ!$H$32*0.05+1455000,IF(基本データ!$H$32&gt;=4100000,基本データ!$H$32*0.15+685000,IF(基本データ!$H$32&gt;=3300000,基本データ!$H$32*0.25+275000,1100000)))))/10000,0)&lt;0,0,IF(T124&gt;=65,(基本データ!$H$32-IF(基本データ!$H$32&gt;=10000000,1955000,IF(基本データ!$H$32&gt;=7700000,基本データ!$H$32*0.05+1455000,IF(基本データ!$H$32&gt;=4100000,基本データ!$H$32*0.15+685000,IF(基本データ!$H$32&gt;=3300000,基本データ!$H$32*0.25+275000,1100000)))))/10000,0))</f>
        <v>0</v>
      </c>
      <c r="U131" s="120">
        <f ca="1">IF(IF(U124&gt;=65,(基本データ!$H$32-IF(基本データ!$H$32&gt;=10000000,1955000,IF(基本データ!$H$32&gt;=7700000,基本データ!$H$32*0.05+1455000,IF(基本データ!$H$32&gt;=4100000,基本データ!$H$32*0.15+685000,IF(基本データ!$H$32&gt;=3300000,基本データ!$H$32*0.25+275000,1100000)))))/10000,0)&lt;0,0,IF(U124&gt;=65,(基本データ!$H$32-IF(基本データ!$H$32&gt;=10000000,1955000,IF(基本データ!$H$32&gt;=7700000,基本データ!$H$32*0.05+1455000,IF(基本データ!$H$32&gt;=4100000,基本データ!$H$32*0.15+685000,IF(基本データ!$H$32&gt;=3300000,基本データ!$H$32*0.25+275000,1100000)))))/10000,0))</f>
        <v>0</v>
      </c>
      <c r="V131" s="120">
        <f ca="1">IF(IF(V124&gt;=65,(基本データ!$H$32-IF(基本データ!$H$32&gt;=10000000,1955000,IF(基本データ!$H$32&gt;=7700000,基本データ!$H$32*0.05+1455000,IF(基本データ!$H$32&gt;=4100000,基本データ!$H$32*0.15+685000,IF(基本データ!$H$32&gt;=3300000,基本データ!$H$32*0.25+275000,1100000)))))/10000,0)&lt;0,0,IF(V124&gt;=65,(基本データ!$H$32-IF(基本データ!$H$32&gt;=10000000,1955000,IF(基本データ!$H$32&gt;=7700000,基本データ!$H$32*0.05+1455000,IF(基本データ!$H$32&gt;=4100000,基本データ!$H$32*0.15+685000,IF(基本データ!$H$32&gt;=3300000,基本データ!$H$32*0.25+275000,1100000)))))/10000,0))</f>
        <v>0</v>
      </c>
      <c r="W131" s="120">
        <f ca="1">IF(IF(W124&gt;=65,(基本データ!$H$32-IF(基本データ!$H$32&gt;=10000000,1955000,IF(基本データ!$H$32&gt;=7700000,基本データ!$H$32*0.05+1455000,IF(基本データ!$H$32&gt;=4100000,基本データ!$H$32*0.15+685000,IF(基本データ!$H$32&gt;=3300000,基本データ!$H$32*0.25+275000,1100000)))))/10000,0)&lt;0,0,IF(W124&gt;=65,(基本データ!$H$32-IF(基本データ!$H$32&gt;=10000000,1955000,IF(基本データ!$H$32&gt;=7700000,基本データ!$H$32*0.05+1455000,IF(基本データ!$H$32&gt;=4100000,基本データ!$H$32*0.15+685000,IF(基本データ!$H$32&gt;=3300000,基本データ!$H$32*0.25+275000,1100000)))))/10000,0))</f>
        <v>0</v>
      </c>
      <c r="X131" s="120">
        <f ca="1">IF(IF(X124&gt;=65,(基本データ!$H$32-IF(基本データ!$H$32&gt;=10000000,1955000,IF(基本データ!$H$32&gt;=7700000,基本データ!$H$32*0.05+1455000,IF(基本データ!$H$32&gt;=4100000,基本データ!$H$32*0.15+685000,IF(基本データ!$H$32&gt;=3300000,基本データ!$H$32*0.25+275000,1100000)))))/10000,0)&lt;0,0,IF(X124&gt;=65,(基本データ!$H$32-IF(基本データ!$H$32&gt;=10000000,1955000,IF(基本データ!$H$32&gt;=7700000,基本データ!$H$32*0.05+1455000,IF(基本データ!$H$32&gt;=4100000,基本データ!$H$32*0.15+685000,IF(基本データ!$H$32&gt;=3300000,基本データ!$H$32*0.25+275000,1100000)))))/10000,0))</f>
        <v>0</v>
      </c>
      <c r="Y131" s="120">
        <f ca="1">IF(IF(Y124&gt;=65,(基本データ!$H$32-IF(基本データ!$H$32&gt;=10000000,1955000,IF(基本データ!$H$32&gt;=7700000,基本データ!$H$32*0.05+1455000,IF(基本データ!$H$32&gt;=4100000,基本データ!$H$32*0.15+685000,IF(基本データ!$H$32&gt;=3300000,基本データ!$H$32*0.25+275000,1100000)))))/10000,0)&lt;0,0,IF(Y124&gt;=65,(基本データ!$H$32-IF(基本データ!$H$32&gt;=10000000,1955000,IF(基本データ!$H$32&gt;=7700000,基本データ!$H$32*0.05+1455000,IF(基本データ!$H$32&gt;=4100000,基本データ!$H$32*0.15+685000,IF(基本データ!$H$32&gt;=3300000,基本データ!$H$32*0.25+275000,1100000)))))/10000,0))</f>
        <v>0</v>
      </c>
      <c r="Z131" s="120">
        <f ca="1">IF(IF(Z124&gt;=65,(基本データ!$H$32-IF(基本データ!$H$32&gt;=10000000,1955000,IF(基本データ!$H$32&gt;=7700000,基本データ!$H$32*0.05+1455000,IF(基本データ!$H$32&gt;=4100000,基本データ!$H$32*0.15+685000,IF(基本データ!$H$32&gt;=3300000,基本データ!$H$32*0.25+275000,1100000)))))/10000,0)&lt;0,0,IF(Z124&gt;=65,(基本データ!$H$32-IF(基本データ!$H$32&gt;=10000000,1955000,IF(基本データ!$H$32&gt;=7700000,基本データ!$H$32*0.05+1455000,IF(基本データ!$H$32&gt;=4100000,基本データ!$H$32*0.15+685000,IF(基本データ!$H$32&gt;=3300000,基本データ!$H$32*0.25+275000,1100000)))))/10000,0))</f>
        <v>0</v>
      </c>
      <c r="AA131" s="120">
        <f ca="1">IF(IF(AA124&gt;=65,(基本データ!$H$32-IF(基本データ!$H$32&gt;=10000000,1955000,IF(基本データ!$H$32&gt;=7700000,基本データ!$H$32*0.05+1455000,IF(基本データ!$H$32&gt;=4100000,基本データ!$H$32*0.15+685000,IF(基本データ!$H$32&gt;=3300000,基本データ!$H$32*0.25+275000,1100000)))))/10000,0)&lt;0,0,IF(AA124&gt;=65,(基本データ!$H$32-IF(基本データ!$H$32&gt;=10000000,1955000,IF(基本データ!$H$32&gt;=7700000,基本データ!$H$32*0.05+1455000,IF(基本データ!$H$32&gt;=4100000,基本データ!$H$32*0.15+685000,IF(基本データ!$H$32&gt;=3300000,基本データ!$H$32*0.25+275000,1100000)))))/10000,0))</f>
        <v>0</v>
      </c>
      <c r="AB131" s="120">
        <f ca="1">IF(IF(AB124&gt;=65,(基本データ!$H$32-IF(基本データ!$H$32&gt;=10000000,1955000,IF(基本データ!$H$32&gt;=7700000,基本データ!$H$32*0.05+1455000,IF(基本データ!$H$32&gt;=4100000,基本データ!$H$32*0.15+685000,IF(基本データ!$H$32&gt;=3300000,基本データ!$H$32*0.25+275000,1100000)))))/10000,0)&lt;0,0,IF(AB124&gt;=65,(基本データ!$H$32-IF(基本データ!$H$32&gt;=10000000,1955000,IF(基本データ!$H$32&gt;=7700000,基本データ!$H$32*0.05+1455000,IF(基本データ!$H$32&gt;=4100000,基本データ!$H$32*0.15+685000,IF(基本データ!$H$32&gt;=3300000,基本データ!$H$32*0.25+275000,1100000)))))/10000,0))</f>
        <v>0</v>
      </c>
      <c r="AC131" s="120">
        <f ca="1">IF(IF(AC124&gt;=65,(基本データ!$H$32-IF(基本データ!$H$32&gt;=10000000,1955000,IF(基本データ!$H$32&gt;=7700000,基本データ!$H$32*0.05+1455000,IF(基本データ!$H$32&gt;=4100000,基本データ!$H$32*0.15+685000,IF(基本データ!$H$32&gt;=3300000,基本データ!$H$32*0.25+275000,1100000)))))/10000,0)&lt;0,0,IF(AC124&gt;=65,(基本データ!$H$32-IF(基本データ!$H$32&gt;=10000000,1955000,IF(基本データ!$H$32&gt;=7700000,基本データ!$H$32*0.05+1455000,IF(基本データ!$H$32&gt;=4100000,基本データ!$H$32*0.15+685000,IF(基本データ!$H$32&gt;=3300000,基本データ!$H$32*0.25+275000,1100000)))))/10000,0))</f>
        <v>0</v>
      </c>
      <c r="AD131" s="120">
        <f ca="1">IF(IF(AD124&gt;=65,(基本データ!$H$32-IF(基本データ!$H$32&gt;=10000000,1955000,IF(基本データ!$H$32&gt;=7700000,基本データ!$H$32*0.05+1455000,IF(基本データ!$H$32&gt;=4100000,基本データ!$H$32*0.15+685000,IF(基本データ!$H$32&gt;=3300000,基本データ!$H$32*0.25+275000,1100000)))))/10000,0)&lt;0,0,IF(AD124&gt;=65,(基本データ!$H$32-IF(基本データ!$H$32&gt;=10000000,1955000,IF(基本データ!$H$32&gt;=7700000,基本データ!$H$32*0.05+1455000,IF(基本データ!$H$32&gt;=4100000,基本データ!$H$32*0.15+685000,IF(基本データ!$H$32&gt;=3300000,基本データ!$H$32*0.25+275000,1100000)))))/10000,0))</f>
        <v>0</v>
      </c>
      <c r="AE131" s="120">
        <f ca="1">IF(IF(AE124&gt;=65,(基本データ!$H$32-IF(基本データ!$H$32&gt;=10000000,1955000,IF(基本データ!$H$32&gt;=7700000,基本データ!$H$32*0.05+1455000,IF(基本データ!$H$32&gt;=4100000,基本データ!$H$32*0.15+685000,IF(基本データ!$H$32&gt;=3300000,基本データ!$H$32*0.25+275000,1100000)))))/10000,0)&lt;0,0,IF(AE124&gt;=65,(基本データ!$H$32-IF(基本データ!$H$32&gt;=10000000,1955000,IF(基本データ!$H$32&gt;=7700000,基本データ!$H$32*0.05+1455000,IF(基本データ!$H$32&gt;=4100000,基本データ!$H$32*0.15+685000,IF(基本データ!$H$32&gt;=3300000,基本データ!$H$32*0.25+275000,1100000)))))/10000,0))</f>
        <v>0</v>
      </c>
      <c r="AF131" s="120">
        <f ca="1">IF(IF(AF124&gt;=65,(基本データ!$H$32-IF(基本データ!$H$32&gt;=10000000,1955000,IF(基本データ!$H$32&gt;=7700000,基本データ!$H$32*0.05+1455000,IF(基本データ!$H$32&gt;=4100000,基本データ!$H$32*0.15+685000,IF(基本データ!$H$32&gt;=3300000,基本データ!$H$32*0.25+275000,1100000)))))/10000,0)&lt;0,0,IF(AF124&gt;=65,(基本データ!$H$32-IF(基本データ!$H$32&gt;=10000000,1955000,IF(基本データ!$H$32&gt;=7700000,基本データ!$H$32*0.05+1455000,IF(基本データ!$H$32&gt;=4100000,基本データ!$H$32*0.15+685000,IF(基本データ!$H$32&gt;=3300000,基本データ!$H$32*0.25+275000,1100000)))))/10000,0))</f>
        <v>0</v>
      </c>
      <c r="AG131" s="120">
        <f ca="1">IF(IF(AG124&gt;=65,(基本データ!$H$32-IF(基本データ!$H$32&gt;=10000000,1955000,IF(基本データ!$H$32&gt;=7700000,基本データ!$H$32*0.05+1455000,IF(基本データ!$H$32&gt;=4100000,基本データ!$H$32*0.15+685000,IF(基本データ!$H$32&gt;=3300000,基本データ!$H$32*0.25+275000,1100000)))))/10000,0)&lt;0,0,IF(AG124&gt;=65,(基本データ!$H$32-IF(基本データ!$H$32&gt;=10000000,1955000,IF(基本データ!$H$32&gt;=7700000,基本データ!$H$32*0.05+1455000,IF(基本データ!$H$32&gt;=4100000,基本データ!$H$32*0.15+685000,IF(基本データ!$H$32&gt;=3300000,基本データ!$H$32*0.25+275000,1100000)))))/10000,0))</f>
        <v>0</v>
      </c>
      <c r="AH131" s="120">
        <f ca="1">IF(IF(AH124&gt;=65,(基本データ!$H$32-IF(基本データ!$H$32&gt;=10000000,1955000,IF(基本データ!$H$32&gt;=7700000,基本データ!$H$32*0.05+1455000,IF(基本データ!$H$32&gt;=4100000,基本データ!$H$32*0.15+685000,IF(基本データ!$H$32&gt;=3300000,基本データ!$H$32*0.25+275000,1100000)))))/10000,0)&lt;0,0,IF(AH124&gt;=65,(基本データ!$H$32-IF(基本データ!$H$32&gt;=10000000,1955000,IF(基本データ!$H$32&gt;=7700000,基本データ!$H$32*0.05+1455000,IF(基本データ!$H$32&gt;=4100000,基本データ!$H$32*0.15+685000,IF(基本データ!$H$32&gt;=3300000,基本データ!$H$32*0.25+275000,1100000)))))/10000,0))</f>
        <v>0</v>
      </c>
      <c r="AI131" s="120">
        <f ca="1">IF(IF(AI124&gt;=65,(基本データ!$H$32-IF(基本データ!$H$32&gt;=10000000,1955000,IF(基本データ!$H$32&gt;=7700000,基本データ!$H$32*0.05+1455000,IF(基本データ!$H$32&gt;=4100000,基本データ!$H$32*0.15+685000,IF(基本データ!$H$32&gt;=3300000,基本データ!$H$32*0.25+275000,1100000)))))/10000,0)&lt;0,0,IF(AI124&gt;=65,(基本データ!$H$32-IF(基本データ!$H$32&gt;=10000000,1955000,IF(基本データ!$H$32&gt;=7700000,基本データ!$H$32*0.05+1455000,IF(基本データ!$H$32&gt;=4100000,基本データ!$H$32*0.15+685000,IF(基本データ!$H$32&gt;=3300000,基本データ!$H$32*0.25+275000,1100000)))))/10000,0))</f>
        <v>0</v>
      </c>
      <c r="AJ131" s="120">
        <f ca="1">IF(IF(AJ124&gt;=65,(基本データ!$H$32-IF(基本データ!$H$32&gt;=10000000,1955000,IF(基本データ!$H$32&gt;=7700000,基本データ!$H$32*0.05+1455000,IF(基本データ!$H$32&gt;=4100000,基本データ!$H$32*0.15+685000,IF(基本データ!$H$32&gt;=3300000,基本データ!$H$32*0.25+275000,1100000)))))/10000,0)&lt;0,0,IF(AJ124&gt;=65,(基本データ!$H$32-IF(基本データ!$H$32&gt;=10000000,1955000,IF(基本データ!$H$32&gt;=7700000,基本データ!$H$32*0.05+1455000,IF(基本データ!$H$32&gt;=4100000,基本データ!$H$32*0.15+685000,IF(基本データ!$H$32&gt;=3300000,基本データ!$H$32*0.25+275000,1100000)))))/10000,0))</f>
        <v>0</v>
      </c>
      <c r="AK131" s="120">
        <f ca="1">IF(IF(AK124&gt;=65,(基本データ!$H$32-IF(基本データ!$H$32&gt;=10000000,1955000,IF(基本データ!$H$32&gt;=7700000,基本データ!$H$32*0.05+1455000,IF(基本データ!$H$32&gt;=4100000,基本データ!$H$32*0.15+685000,IF(基本データ!$H$32&gt;=3300000,基本データ!$H$32*0.25+275000,1100000)))))/10000,0)&lt;0,0,IF(AK124&gt;=65,(基本データ!$H$32-IF(基本データ!$H$32&gt;=10000000,1955000,IF(基本データ!$H$32&gt;=7700000,基本データ!$H$32*0.05+1455000,IF(基本データ!$H$32&gt;=4100000,基本データ!$H$32*0.15+685000,IF(基本データ!$H$32&gt;=3300000,基本データ!$H$32*0.25+275000,1100000)))))/10000,0))</f>
        <v>0</v>
      </c>
      <c r="AL131" s="120">
        <f ca="1">IF(IF(AL124&gt;=65,(基本データ!$H$32-IF(基本データ!$H$32&gt;=10000000,1955000,IF(基本データ!$H$32&gt;=7700000,基本データ!$H$32*0.05+1455000,IF(基本データ!$H$32&gt;=4100000,基本データ!$H$32*0.15+685000,IF(基本データ!$H$32&gt;=3300000,基本データ!$H$32*0.25+275000,1100000)))))/10000,0)&lt;0,0,IF(AL124&gt;=65,(基本データ!$H$32-IF(基本データ!$H$32&gt;=10000000,1955000,IF(基本データ!$H$32&gt;=7700000,基本データ!$H$32*0.05+1455000,IF(基本データ!$H$32&gt;=4100000,基本データ!$H$32*0.15+685000,IF(基本データ!$H$32&gt;=3300000,基本データ!$H$32*0.25+275000,1100000)))))/10000,0))</f>
        <v>0</v>
      </c>
      <c r="AM131" s="120">
        <f ca="1">IF(IF(AM124&gt;=65,(基本データ!$H$32-IF(基本データ!$H$32&gt;=10000000,1955000,IF(基本データ!$H$32&gt;=7700000,基本データ!$H$32*0.05+1455000,IF(基本データ!$H$32&gt;=4100000,基本データ!$H$32*0.15+685000,IF(基本データ!$H$32&gt;=3300000,基本データ!$H$32*0.25+275000,1100000)))))/10000,0)&lt;0,0,IF(AM124&gt;=65,(基本データ!$H$32-IF(基本データ!$H$32&gt;=10000000,1955000,IF(基本データ!$H$32&gt;=7700000,基本データ!$H$32*0.05+1455000,IF(基本データ!$H$32&gt;=4100000,基本データ!$H$32*0.15+685000,IF(基本データ!$H$32&gt;=3300000,基本データ!$H$32*0.25+275000,1100000)))))/10000,0))</f>
        <v>0</v>
      </c>
      <c r="AN131" s="120">
        <f ca="1">IF(IF(AN124&gt;=65,(基本データ!$H$32-IF(基本データ!$H$32&gt;=10000000,1955000,IF(基本データ!$H$32&gt;=7700000,基本データ!$H$32*0.05+1455000,IF(基本データ!$H$32&gt;=4100000,基本データ!$H$32*0.15+685000,IF(基本データ!$H$32&gt;=3300000,基本データ!$H$32*0.25+275000,1100000)))))/10000,0)&lt;0,0,IF(AN124&gt;=65,(基本データ!$H$32-IF(基本データ!$H$32&gt;=10000000,1955000,IF(基本データ!$H$32&gt;=7700000,基本データ!$H$32*0.05+1455000,IF(基本データ!$H$32&gt;=4100000,基本データ!$H$32*0.15+685000,IF(基本データ!$H$32&gt;=3300000,基本データ!$H$32*0.25+275000,1100000)))))/10000,0))</f>
        <v>0</v>
      </c>
      <c r="AO131" s="120">
        <f ca="1">IF(IF(AO124&gt;=65,(基本データ!$H$32-IF(基本データ!$H$32&gt;=10000000,1955000,IF(基本データ!$H$32&gt;=7700000,基本データ!$H$32*0.05+1455000,IF(基本データ!$H$32&gt;=4100000,基本データ!$H$32*0.15+685000,IF(基本データ!$H$32&gt;=3300000,基本データ!$H$32*0.25+275000,1100000)))))/10000,0)&lt;0,0,IF(AO124&gt;=65,(基本データ!$H$32-IF(基本データ!$H$32&gt;=10000000,1955000,IF(基本データ!$H$32&gt;=7700000,基本データ!$H$32*0.05+1455000,IF(基本データ!$H$32&gt;=4100000,基本データ!$H$32*0.15+685000,IF(基本データ!$H$32&gt;=3300000,基本データ!$H$32*0.25+275000,1100000)))))/10000,0))</f>
        <v>0</v>
      </c>
      <c r="AP131" s="120">
        <f ca="1">IF(IF(AP124&gt;=65,(基本データ!$H$32-IF(基本データ!$H$32&gt;=10000000,1955000,IF(基本データ!$H$32&gt;=7700000,基本データ!$H$32*0.05+1455000,IF(基本データ!$H$32&gt;=4100000,基本データ!$H$32*0.15+685000,IF(基本データ!$H$32&gt;=3300000,基本データ!$H$32*0.25+275000,1100000)))))/10000,0)&lt;0,0,IF(AP124&gt;=65,(基本データ!$H$32-IF(基本データ!$H$32&gt;=10000000,1955000,IF(基本データ!$H$32&gt;=7700000,基本データ!$H$32*0.05+1455000,IF(基本データ!$H$32&gt;=4100000,基本データ!$H$32*0.15+685000,IF(基本データ!$H$32&gt;=3300000,基本データ!$H$32*0.25+275000,1100000)))))/10000,0))</f>
        <v>0</v>
      </c>
      <c r="AQ131" s="120">
        <f ca="1">IF(IF(AQ124&gt;=65,(基本データ!$H$32-IF(基本データ!$H$32&gt;=10000000,1955000,IF(基本データ!$H$32&gt;=7700000,基本データ!$H$32*0.05+1455000,IF(基本データ!$H$32&gt;=4100000,基本データ!$H$32*0.15+685000,IF(基本データ!$H$32&gt;=3300000,基本データ!$H$32*0.25+275000,1100000)))))/10000,0)&lt;0,0,IF(AQ124&gt;=65,(基本データ!$H$32-IF(基本データ!$H$32&gt;=10000000,1955000,IF(基本データ!$H$32&gt;=7700000,基本データ!$H$32*0.05+1455000,IF(基本データ!$H$32&gt;=4100000,基本データ!$H$32*0.15+685000,IF(基本データ!$H$32&gt;=3300000,基本データ!$H$32*0.25+275000,1100000)))))/10000,0))</f>
        <v>0</v>
      </c>
      <c r="AR131" s="120">
        <f ca="1">IF(IF(AR124&gt;=65,(基本データ!$H$32-IF(基本データ!$H$32&gt;=10000000,1955000,IF(基本データ!$H$32&gt;=7700000,基本データ!$H$32*0.05+1455000,IF(基本データ!$H$32&gt;=4100000,基本データ!$H$32*0.15+685000,IF(基本データ!$H$32&gt;=3300000,基本データ!$H$32*0.25+275000,1100000)))))/10000,0)&lt;0,0,IF(AR124&gt;=65,(基本データ!$H$32-IF(基本データ!$H$32&gt;=10000000,1955000,IF(基本データ!$H$32&gt;=7700000,基本データ!$H$32*0.05+1455000,IF(基本データ!$H$32&gt;=4100000,基本データ!$H$32*0.15+685000,IF(基本データ!$H$32&gt;=3300000,基本データ!$H$32*0.25+275000,1100000)))))/10000,0))</f>
        <v>0</v>
      </c>
      <c r="AS131" s="120">
        <f ca="1">IF(IF(AS124&gt;=65,(基本データ!$H$32-IF(基本データ!$H$32&gt;=10000000,1955000,IF(基本データ!$H$32&gt;=7700000,基本データ!$H$32*0.05+1455000,IF(基本データ!$H$32&gt;=4100000,基本データ!$H$32*0.15+685000,IF(基本データ!$H$32&gt;=3300000,基本データ!$H$32*0.25+275000,1100000)))))/10000,0)&lt;0,0,IF(AS124&gt;=65,(基本データ!$H$32-IF(基本データ!$H$32&gt;=10000000,1955000,IF(基本データ!$H$32&gt;=7700000,基本データ!$H$32*0.05+1455000,IF(基本データ!$H$32&gt;=4100000,基本データ!$H$32*0.15+685000,IF(基本データ!$H$32&gt;=3300000,基本データ!$H$32*0.25+275000,1100000)))))/10000,0))</f>
        <v>0</v>
      </c>
      <c r="AT131" s="120">
        <f ca="1">IF(IF(AT124&gt;=65,(基本データ!$H$32-IF(基本データ!$H$32&gt;=10000000,1955000,IF(基本データ!$H$32&gt;=7700000,基本データ!$H$32*0.05+1455000,IF(基本データ!$H$32&gt;=4100000,基本データ!$H$32*0.15+685000,IF(基本データ!$H$32&gt;=3300000,基本データ!$H$32*0.25+275000,1100000)))))/10000,0)&lt;0,0,IF(AT124&gt;=65,(基本データ!$H$32-IF(基本データ!$H$32&gt;=10000000,1955000,IF(基本データ!$H$32&gt;=7700000,基本データ!$H$32*0.05+1455000,IF(基本データ!$H$32&gt;=4100000,基本データ!$H$32*0.15+685000,IF(基本データ!$H$32&gt;=3300000,基本データ!$H$32*0.25+275000,1100000)))))/10000,0))</f>
        <v>0</v>
      </c>
      <c r="AU131" s="120">
        <f ca="1">IF(IF(AU124&gt;=65,(基本データ!$H$32-IF(基本データ!$H$32&gt;=10000000,1955000,IF(基本データ!$H$32&gt;=7700000,基本データ!$H$32*0.05+1455000,IF(基本データ!$H$32&gt;=4100000,基本データ!$H$32*0.15+685000,IF(基本データ!$H$32&gt;=3300000,基本データ!$H$32*0.25+275000,1100000)))))/10000,0)&lt;0,0,IF(AU124&gt;=65,(基本データ!$H$32-IF(基本データ!$H$32&gt;=10000000,1955000,IF(基本データ!$H$32&gt;=7700000,基本データ!$H$32*0.05+1455000,IF(基本データ!$H$32&gt;=4100000,基本データ!$H$32*0.15+685000,IF(基本データ!$H$32&gt;=3300000,基本データ!$H$32*0.25+275000,1100000)))))/10000,0))</f>
        <v>0</v>
      </c>
      <c r="AV131" s="120">
        <f ca="1">IF(IF(AV124&gt;=65,(基本データ!$H$32-IF(基本データ!$H$32&gt;=10000000,1955000,IF(基本データ!$H$32&gt;=7700000,基本データ!$H$32*0.05+1455000,IF(基本データ!$H$32&gt;=4100000,基本データ!$H$32*0.15+685000,IF(基本データ!$H$32&gt;=3300000,基本データ!$H$32*0.25+275000,1100000)))))/10000,0)&lt;0,0,IF(AV124&gt;=65,(基本データ!$H$32-IF(基本データ!$H$32&gt;=10000000,1955000,IF(基本データ!$H$32&gt;=7700000,基本データ!$H$32*0.05+1455000,IF(基本データ!$H$32&gt;=4100000,基本データ!$H$32*0.15+685000,IF(基本データ!$H$32&gt;=3300000,基本データ!$H$32*0.25+275000,1100000)))))/10000,0))</f>
        <v>0</v>
      </c>
      <c r="AW131" s="120">
        <f ca="1">IF(IF(AW124&gt;=65,(基本データ!$H$32-IF(基本データ!$H$32&gt;=10000000,1955000,IF(基本データ!$H$32&gt;=7700000,基本データ!$H$32*0.05+1455000,IF(基本データ!$H$32&gt;=4100000,基本データ!$H$32*0.15+685000,IF(基本データ!$H$32&gt;=3300000,基本データ!$H$32*0.25+275000,1100000)))))/10000,0)&lt;0,0,IF(AW124&gt;=65,(基本データ!$H$32-IF(基本データ!$H$32&gt;=10000000,1955000,IF(基本データ!$H$32&gt;=7700000,基本データ!$H$32*0.05+1455000,IF(基本データ!$H$32&gt;=4100000,基本データ!$H$32*0.15+685000,IF(基本データ!$H$32&gt;=3300000,基本データ!$H$32*0.25+275000,1100000)))))/10000,0))</f>
        <v>0</v>
      </c>
      <c r="AX131" s="120">
        <f ca="1">IF(IF(AX124&gt;=65,(基本データ!$H$32-IF(基本データ!$H$32&gt;=10000000,1955000,IF(基本データ!$H$32&gt;=7700000,基本データ!$H$32*0.05+1455000,IF(基本データ!$H$32&gt;=4100000,基本データ!$H$32*0.15+685000,IF(基本データ!$H$32&gt;=3300000,基本データ!$H$32*0.25+275000,1100000)))))/10000,0)&lt;0,0,IF(AX124&gt;=65,(基本データ!$H$32-IF(基本データ!$H$32&gt;=10000000,1955000,IF(基本データ!$H$32&gt;=7700000,基本データ!$H$32*0.05+1455000,IF(基本データ!$H$32&gt;=4100000,基本データ!$H$32*0.15+685000,IF(基本データ!$H$32&gt;=3300000,基本データ!$H$32*0.25+275000,1100000)))))/10000,0))</f>
        <v>0</v>
      </c>
      <c r="AY131" s="120">
        <f ca="1">IF(IF(AY124&gt;=65,(基本データ!$H$32-IF(基本データ!$H$32&gt;=10000000,1955000,IF(基本データ!$H$32&gt;=7700000,基本データ!$H$32*0.05+1455000,IF(基本データ!$H$32&gt;=4100000,基本データ!$H$32*0.15+685000,IF(基本データ!$H$32&gt;=3300000,基本データ!$H$32*0.25+275000,1100000)))))/10000,0)&lt;0,0,IF(AY124&gt;=65,(基本データ!$H$32-IF(基本データ!$H$32&gt;=10000000,1955000,IF(基本データ!$H$32&gt;=7700000,基本データ!$H$32*0.05+1455000,IF(基本データ!$H$32&gt;=4100000,基本データ!$H$32*0.15+685000,IF(基本データ!$H$32&gt;=3300000,基本データ!$H$32*0.25+275000,1100000)))))/10000,0))</f>
        <v>0</v>
      </c>
      <c r="AZ131" s="120">
        <f ca="1">IF(IF(AZ124&gt;=65,(基本データ!$H$32-IF(基本データ!$H$32&gt;=10000000,1955000,IF(基本データ!$H$32&gt;=7700000,基本データ!$H$32*0.05+1455000,IF(基本データ!$H$32&gt;=4100000,基本データ!$H$32*0.15+685000,IF(基本データ!$H$32&gt;=3300000,基本データ!$H$32*0.25+275000,1100000)))))/10000,0)&lt;0,0,IF(AZ124&gt;=65,(基本データ!$H$32-IF(基本データ!$H$32&gt;=10000000,1955000,IF(基本データ!$H$32&gt;=7700000,基本データ!$H$32*0.05+1455000,IF(基本データ!$H$32&gt;=4100000,基本データ!$H$32*0.15+685000,IF(基本データ!$H$32&gt;=3300000,基本データ!$H$32*0.25+275000,1100000)))))/10000,0))</f>
        <v>0</v>
      </c>
      <c r="BA131" s="120">
        <f ca="1">IF(IF(BA124&gt;=65,(基本データ!$H$32-IF(基本データ!$H$32&gt;=10000000,1955000,IF(基本データ!$H$32&gt;=7700000,基本データ!$H$32*0.05+1455000,IF(基本データ!$H$32&gt;=4100000,基本データ!$H$32*0.15+685000,IF(基本データ!$H$32&gt;=3300000,基本データ!$H$32*0.25+275000,1100000)))))/10000,0)&lt;0,0,IF(BA124&gt;=65,(基本データ!$H$32-IF(基本データ!$H$32&gt;=10000000,1955000,IF(基本データ!$H$32&gt;=7700000,基本データ!$H$32*0.05+1455000,IF(基本データ!$H$32&gt;=4100000,基本データ!$H$32*0.15+685000,IF(基本データ!$H$32&gt;=3300000,基本データ!$H$32*0.25+275000,1100000)))))/10000,0))</f>
        <v>0</v>
      </c>
      <c r="BB131" s="120">
        <f ca="1">IF(IF(BB124&gt;=65,(基本データ!$H$32-IF(基本データ!$H$32&gt;=10000000,1955000,IF(基本データ!$H$32&gt;=7700000,基本データ!$H$32*0.05+1455000,IF(基本データ!$H$32&gt;=4100000,基本データ!$H$32*0.15+685000,IF(基本データ!$H$32&gt;=3300000,基本データ!$H$32*0.25+275000,1100000)))))/10000,0)&lt;0,0,IF(BB124&gt;=65,(基本データ!$H$32-IF(基本データ!$H$32&gt;=10000000,1955000,IF(基本データ!$H$32&gt;=7700000,基本データ!$H$32*0.05+1455000,IF(基本データ!$H$32&gt;=4100000,基本データ!$H$32*0.15+685000,IF(基本データ!$H$32&gt;=3300000,基本データ!$H$32*0.25+275000,1100000)))))/10000,0))</f>
        <v>0</v>
      </c>
      <c r="BC131" s="120">
        <f ca="1">IF(IF(BC124&gt;=65,(基本データ!$H$32-IF(基本データ!$H$32&gt;=10000000,1955000,IF(基本データ!$H$32&gt;=7700000,基本データ!$H$32*0.05+1455000,IF(基本データ!$H$32&gt;=4100000,基本データ!$H$32*0.15+685000,IF(基本データ!$H$32&gt;=3300000,基本データ!$H$32*0.25+275000,1100000)))))/10000,0)&lt;0,0,IF(BC124&gt;=65,(基本データ!$H$32-IF(基本データ!$H$32&gt;=10000000,1955000,IF(基本データ!$H$32&gt;=7700000,基本データ!$H$32*0.05+1455000,IF(基本データ!$H$32&gt;=4100000,基本データ!$H$32*0.15+685000,IF(基本データ!$H$32&gt;=3300000,基本データ!$H$32*0.25+275000,1100000)))))/10000,0))</f>
        <v>0</v>
      </c>
      <c r="BD131" s="120">
        <f ca="1">IF(IF(BD124&gt;=65,(基本データ!$H$32-IF(基本データ!$H$32&gt;=10000000,1955000,IF(基本データ!$H$32&gt;=7700000,基本データ!$H$32*0.05+1455000,IF(基本データ!$H$32&gt;=4100000,基本データ!$H$32*0.15+685000,IF(基本データ!$H$32&gt;=3300000,基本データ!$H$32*0.25+275000,1100000)))))/10000,0)&lt;0,0,IF(BD124&gt;=65,(基本データ!$H$32-IF(基本データ!$H$32&gt;=10000000,1955000,IF(基本データ!$H$32&gt;=7700000,基本データ!$H$32*0.05+1455000,IF(基本データ!$H$32&gt;=4100000,基本データ!$H$32*0.15+685000,IF(基本データ!$H$32&gt;=3300000,基本データ!$H$32*0.25+275000,1100000)))))/10000,0))</f>
        <v>0</v>
      </c>
      <c r="BE131" s="120">
        <f ca="1">IF(IF(BE124&gt;=65,(基本データ!$H$32-IF(基本データ!$H$32&gt;=10000000,1955000,IF(基本データ!$H$32&gt;=7700000,基本データ!$H$32*0.05+1455000,IF(基本データ!$H$32&gt;=4100000,基本データ!$H$32*0.15+685000,IF(基本データ!$H$32&gt;=3300000,基本データ!$H$32*0.25+275000,1100000)))))/10000,0)&lt;0,0,IF(BE124&gt;=65,(基本データ!$H$32-IF(基本データ!$H$32&gt;=10000000,1955000,IF(基本データ!$H$32&gt;=7700000,基本データ!$H$32*0.05+1455000,IF(基本データ!$H$32&gt;=4100000,基本データ!$H$32*0.15+685000,IF(基本データ!$H$32&gt;=3300000,基本データ!$H$32*0.25+275000,1100000)))))/10000,0))</f>
        <v>0</v>
      </c>
      <c r="BF131" s="120">
        <f ca="1">IF(IF(BF124&gt;=65,(基本データ!$H$32-IF(基本データ!$H$32&gt;=10000000,1955000,IF(基本データ!$H$32&gt;=7700000,基本データ!$H$32*0.05+1455000,IF(基本データ!$H$32&gt;=4100000,基本データ!$H$32*0.15+685000,IF(基本データ!$H$32&gt;=3300000,基本データ!$H$32*0.25+275000,1100000)))))/10000,0)&lt;0,0,IF(BF124&gt;=65,(基本データ!$H$32-IF(基本データ!$H$32&gt;=10000000,1955000,IF(基本データ!$H$32&gt;=7700000,基本データ!$H$32*0.05+1455000,IF(基本データ!$H$32&gt;=4100000,基本データ!$H$32*0.15+685000,IF(基本データ!$H$32&gt;=3300000,基本データ!$H$32*0.25+275000,1100000)))))/10000,0))</f>
        <v>0</v>
      </c>
      <c r="BG131" s="120">
        <f ca="1">IF(IF(BG124&gt;=65,(基本データ!$H$32-IF(基本データ!$H$32&gt;=10000000,1955000,IF(基本データ!$H$32&gt;=7700000,基本データ!$H$32*0.05+1455000,IF(基本データ!$H$32&gt;=4100000,基本データ!$H$32*0.15+685000,IF(基本データ!$H$32&gt;=3300000,基本データ!$H$32*0.25+275000,1100000)))))/10000,0)&lt;0,0,IF(BG124&gt;=65,(基本データ!$H$32-IF(基本データ!$H$32&gt;=10000000,1955000,IF(基本データ!$H$32&gt;=7700000,基本データ!$H$32*0.05+1455000,IF(基本データ!$H$32&gt;=4100000,基本データ!$H$32*0.15+685000,IF(基本データ!$H$32&gt;=3300000,基本データ!$H$32*0.25+275000,1100000)))))/10000,0))</f>
        <v>0</v>
      </c>
      <c r="BH131" s="120">
        <f ca="1">IF(IF(BH124&gt;=65,(基本データ!$H$32-IF(基本データ!$H$32&gt;=10000000,1955000,IF(基本データ!$H$32&gt;=7700000,基本データ!$H$32*0.05+1455000,IF(基本データ!$H$32&gt;=4100000,基本データ!$H$32*0.15+685000,IF(基本データ!$H$32&gt;=3300000,基本データ!$H$32*0.25+275000,1100000)))))/10000,0)&lt;0,0,IF(BH124&gt;=65,(基本データ!$H$32-IF(基本データ!$H$32&gt;=10000000,1955000,IF(基本データ!$H$32&gt;=7700000,基本データ!$H$32*0.05+1455000,IF(基本データ!$H$32&gt;=4100000,基本データ!$H$32*0.15+685000,IF(基本データ!$H$32&gt;=3300000,基本データ!$H$32*0.25+275000,1100000)))))/10000,0))</f>
        <v>0</v>
      </c>
      <c r="BI131" s="120">
        <f ca="1">IF(IF(BI124&gt;=65,(基本データ!$H$32-IF(基本データ!$H$32&gt;=10000000,1955000,IF(基本データ!$H$32&gt;=7700000,基本データ!$H$32*0.05+1455000,IF(基本データ!$H$32&gt;=4100000,基本データ!$H$32*0.15+685000,IF(基本データ!$H$32&gt;=3300000,基本データ!$H$32*0.25+275000,1100000)))))/10000,0)&lt;0,0,IF(BI124&gt;=65,(基本データ!$H$32-IF(基本データ!$H$32&gt;=10000000,1955000,IF(基本データ!$H$32&gt;=7700000,基本データ!$H$32*0.05+1455000,IF(基本データ!$H$32&gt;=4100000,基本データ!$H$32*0.15+685000,IF(基本データ!$H$32&gt;=3300000,基本データ!$H$32*0.25+275000,1100000)))))/10000,0))</f>
        <v>0</v>
      </c>
      <c r="BJ131" s="120">
        <f ca="1">IF(IF(BJ124&gt;=65,(基本データ!$H$32-IF(基本データ!$H$32&gt;=10000000,1955000,IF(基本データ!$H$32&gt;=7700000,基本データ!$H$32*0.05+1455000,IF(基本データ!$H$32&gt;=4100000,基本データ!$H$32*0.15+685000,IF(基本データ!$H$32&gt;=3300000,基本データ!$H$32*0.25+275000,1100000)))))/10000,0)&lt;0,0,IF(BJ124&gt;=65,(基本データ!$H$32-IF(基本データ!$H$32&gt;=10000000,1955000,IF(基本データ!$H$32&gt;=7700000,基本データ!$H$32*0.05+1455000,IF(基本データ!$H$32&gt;=4100000,基本データ!$H$32*0.15+685000,IF(基本データ!$H$32&gt;=3300000,基本データ!$H$32*0.25+275000,1100000)))))/10000,0))</f>
        <v>0</v>
      </c>
      <c r="BK131" s="120">
        <f ca="1">IF(IF(BK124&gt;=65,(基本データ!$H$32-IF(基本データ!$H$32&gt;=10000000,1955000,IF(基本データ!$H$32&gt;=7700000,基本データ!$H$32*0.05+1455000,IF(基本データ!$H$32&gt;=4100000,基本データ!$H$32*0.15+685000,IF(基本データ!$H$32&gt;=3300000,基本データ!$H$32*0.25+275000,1100000)))))/10000,0)&lt;0,0,IF(BK124&gt;=65,(基本データ!$H$32-IF(基本データ!$H$32&gt;=10000000,1955000,IF(基本データ!$H$32&gt;=7700000,基本データ!$H$32*0.05+1455000,IF(基本データ!$H$32&gt;=4100000,基本データ!$H$32*0.15+685000,IF(基本データ!$H$32&gt;=3300000,基本データ!$H$32*0.25+275000,1100000)))))/10000,0))</f>
        <v>0</v>
      </c>
      <c r="BL131" s="120">
        <f ca="1">IF(IF(BL124&gt;=65,(基本データ!$H$32-IF(基本データ!$H$32&gt;=10000000,1955000,IF(基本データ!$H$32&gt;=7700000,基本データ!$H$32*0.05+1455000,IF(基本データ!$H$32&gt;=4100000,基本データ!$H$32*0.15+685000,IF(基本データ!$H$32&gt;=3300000,基本データ!$H$32*0.25+275000,1100000)))))/10000,0)&lt;0,0,IF(BL124&gt;=65,(基本データ!$H$32-IF(基本データ!$H$32&gt;=10000000,1955000,IF(基本データ!$H$32&gt;=7700000,基本データ!$H$32*0.05+1455000,IF(基本データ!$H$32&gt;=4100000,基本データ!$H$32*0.15+685000,IF(基本データ!$H$32&gt;=3300000,基本データ!$H$32*0.25+275000,1100000)))))/10000,0))</f>
        <v>0</v>
      </c>
      <c r="BM131" s="120">
        <f ca="1">IF(IF(BM124&gt;=65,(基本データ!$H$32-IF(基本データ!$H$32&gt;=10000000,1955000,IF(基本データ!$H$32&gt;=7700000,基本データ!$H$32*0.05+1455000,IF(基本データ!$H$32&gt;=4100000,基本データ!$H$32*0.15+685000,IF(基本データ!$H$32&gt;=3300000,基本データ!$H$32*0.25+275000,1100000)))))/10000,0)&lt;0,0,IF(BM124&gt;=65,(基本データ!$H$32-IF(基本データ!$H$32&gt;=10000000,1955000,IF(基本データ!$H$32&gt;=7700000,基本データ!$H$32*0.05+1455000,IF(基本データ!$H$32&gt;=4100000,基本データ!$H$32*0.15+685000,IF(基本データ!$H$32&gt;=3300000,基本データ!$H$32*0.25+275000,1100000)))))/10000,0))</f>
        <v>0</v>
      </c>
      <c r="BN131" s="120">
        <f ca="1">IF(IF(BN124&gt;=65,(基本データ!$H$32-IF(基本データ!$H$32&gt;=10000000,1955000,IF(基本データ!$H$32&gt;=7700000,基本データ!$H$32*0.05+1455000,IF(基本データ!$H$32&gt;=4100000,基本データ!$H$32*0.15+685000,IF(基本データ!$H$32&gt;=3300000,基本データ!$H$32*0.25+275000,1100000)))))/10000,0)&lt;0,0,IF(BN124&gt;=65,(基本データ!$H$32-IF(基本データ!$H$32&gt;=10000000,1955000,IF(基本データ!$H$32&gt;=7700000,基本データ!$H$32*0.05+1455000,IF(基本データ!$H$32&gt;=4100000,基本データ!$H$32*0.15+685000,IF(基本データ!$H$32&gt;=3300000,基本データ!$H$32*0.25+275000,1100000)))))/10000,0))</f>
        <v>0</v>
      </c>
      <c r="BO131" s="120">
        <f ca="1">IF(IF(BO124&gt;=65,(基本データ!$H$32-IF(基本データ!$H$32&gt;=10000000,1955000,IF(基本データ!$H$32&gt;=7700000,基本データ!$H$32*0.05+1455000,IF(基本データ!$H$32&gt;=4100000,基本データ!$H$32*0.15+685000,IF(基本データ!$H$32&gt;=3300000,基本データ!$H$32*0.25+275000,1100000)))))/10000,0)&lt;0,0,IF(BO124&gt;=65,(基本データ!$H$32-IF(基本データ!$H$32&gt;=10000000,1955000,IF(基本データ!$H$32&gt;=7700000,基本データ!$H$32*0.05+1455000,IF(基本データ!$H$32&gt;=4100000,基本データ!$H$32*0.15+685000,IF(基本データ!$H$32&gt;=3300000,基本データ!$H$32*0.25+275000,1100000)))))/10000,0))</f>
        <v>0</v>
      </c>
      <c r="BP131" s="120">
        <f ca="1">IF(IF(BP124&gt;=65,(基本データ!$H$32-IF(基本データ!$H$32&gt;=10000000,1955000,IF(基本データ!$H$32&gt;=7700000,基本データ!$H$32*0.05+1455000,IF(基本データ!$H$32&gt;=4100000,基本データ!$H$32*0.15+685000,IF(基本データ!$H$32&gt;=3300000,基本データ!$H$32*0.25+275000,1100000)))))/10000,0)&lt;0,0,IF(BP124&gt;=65,(基本データ!$H$32-IF(基本データ!$H$32&gt;=10000000,1955000,IF(基本データ!$H$32&gt;=7700000,基本データ!$H$32*0.05+1455000,IF(基本データ!$H$32&gt;=4100000,基本データ!$H$32*0.15+685000,IF(基本データ!$H$32&gt;=3300000,基本データ!$H$32*0.25+275000,1100000)))))/10000,0))</f>
        <v>0</v>
      </c>
      <c r="BQ131" s="120">
        <f ca="1">IF(IF(BQ124&gt;=65,(基本データ!$H$32-IF(基本データ!$H$32&gt;=10000000,1955000,IF(基本データ!$H$32&gt;=7700000,基本データ!$H$32*0.05+1455000,IF(基本データ!$H$32&gt;=4100000,基本データ!$H$32*0.15+685000,IF(基本データ!$H$32&gt;=3300000,基本データ!$H$32*0.25+275000,1100000)))))/10000,0)&lt;0,0,IF(BQ124&gt;=65,(基本データ!$H$32-IF(基本データ!$H$32&gt;=10000000,1955000,IF(基本データ!$H$32&gt;=7700000,基本データ!$H$32*0.05+1455000,IF(基本データ!$H$32&gt;=4100000,基本データ!$H$32*0.15+685000,IF(基本データ!$H$32&gt;=3300000,基本データ!$H$32*0.25+275000,1100000)))))/10000,0))</f>
        <v>0</v>
      </c>
      <c r="BR131" s="120">
        <f ca="1">IF(IF(BR124&gt;=65,(基本データ!$H$32-IF(基本データ!$H$32&gt;=10000000,1955000,IF(基本データ!$H$32&gt;=7700000,基本データ!$H$32*0.05+1455000,IF(基本データ!$H$32&gt;=4100000,基本データ!$H$32*0.15+685000,IF(基本データ!$H$32&gt;=3300000,基本データ!$H$32*0.25+275000,1100000)))))/10000,0)&lt;0,0,IF(BR124&gt;=65,(基本データ!$H$32-IF(基本データ!$H$32&gt;=10000000,1955000,IF(基本データ!$H$32&gt;=7700000,基本データ!$H$32*0.05+1455000,IF(基本データ!$H$32&gt;=4100000,基本データ!$H$32*0.15+685000,IF(基本データ!$H$32&gt;=3300000,基本データ!$H$32*0.25+275000,1100000)))))/10000,0))</f>
        <v>0</v>
      </c>
      <c r="BS131" s="120">
        <f ca="1">IF(IF(BS124&gt;=65,(基本データ!$H$32-IF(基本データ!$H$32&gt;=10000000,1955000,IF(基本データ!$H$32&gt;=7700000,基本データ!$H$32*0.05+1455000,IF(基本データ!$H$32&gt;=4100000,基本データ!$H$32*0.15+685000,IF(基本データ!$H$32&gt;=3300000,基本データ!$H$32*0.25+275000,1100000)))))/10000,0)&lt;0,0,IF(BS124&gt;=65,(基本データ!$H$32-IF(基本データ!$H$32&gt;=10000000,1955000,IF(基本データ!$H$32&gt;=7700000,基本データ!$H$32*0.05+1455000,IF(基本データ!$H$32&gt;=4100000,基本データ!$H$32*0.15+685000,IF(基本データ!$H$32&gt;=3300000,基本データ!$H$32*0.25+275000,1100000)))))/10000,0))</f>
        <v>0</v>
      </c>
      <c r="BT131" s="120">
        <f ca="1">IF(IF(BT124&gt;=65,(基本データ!$H$32-IF(基本データ!$H$32&gt;=10000000,1955000,IF(基本データ!$H$32&gt;=7700000,基本データ!$H$32*0.05+1455000,IF(基本データ!$H$32&gt;=4100000,基本データ!$H$32*0.15+685000,IF(基本データ!$H$32&gt;=3300000,基本データ!$H$32*0.25+275000,1100000)))))/10000,0)&lt;0,0,IF(BT124&gt;=65,(基本データ!$H$32-IF(基本データ!$H$32&gt;=10000000,1955000,IF(基本データ!$H$32&gt;=7700000,基本データ!$H$32*0.05+1455000,IF(基本データ!$H$32&gt;=4100000,基本データ!$H$32*0.15+685000,IF(基本データ!$H$32&gt;=3300000,基本データ!$H$32*0.25+275000,1100000)))))/10000,0))</f>
        <v>0</v>
      </c>
      <c r="BU131" s="120">
        <f ca="1">IF(IF(BU124&gt;=65,(基本データ!$H$32-IF(基本データ!$H$32&gt;=10000000,1955000,IF(基本データ!$H$32&gt;=7700000,基本データ!$H$32*0.05+1455000,IF(基本データ!$H$32&gt;=4100000,基本データ!$H$32*0.15+685000,IF(基本データ!$H$32&gt;=3300000,基本データ!$H$32*0.25+275000,1100000)))))/10000,0)&lt;0,0,IF(BU124&gt;=65,(基本データ!$H$32-IF(基本データ!$H$32&gt;=10000000,1955000,IF(基本データ!$H$32&gt;=7700000,基本データ!$H$32*0.05+1455000,IF(基本データ!$H$32&gt;=4100000,基本データ!$H$32*0.15+685000,IF(基本データ!$H$32&gt;=3300000,基本データ!$H$32*0.25+275000,1100000)))))/10000,0))</f>
        <v>0</v>
      </c>
      <c r="BV131" s="120">
        <f ca="1">IF(IF(BV124&gt;=65,(基本データ!$H$32-IF(基本データ!$H$32&gt;=10000000,1955000,IF(基本データ!$H$32&gt;=7700000,基本データ!$H$32*0.05+1455000,IF(基本データ!$H$32&gt;=4100000,基本データ!$H$32*0.15+685000,IF(基本データ!$H$32&gt;=3300000,基本データ!$H$32*0.25+275000,1100000)))))/10000,0)&lt;0,0,IF(BV124&gt;=65,(基本データ!$H$32-IF(基本データ!$H$32&gt;=10000000,1955000,IF(基本データ!$H$32&gt;=7700000,基本データ!$H$32*0.05+1455000,IF(基本データ!$H$32&gt;=4100000,基本データ!$H$32*0.15+685000,IF(基本データ!$H$32&gt;=3300000,基本データ!$H$32*0.25+275000,1100000)))))/10000,0))</f>
        <v>0</v>
      </c>
      <c r="BW131" s="120">
        <f ca="1">IF(IF(BW124&gt;=65,(基本データ!$H$32-IF(基本データ!$H$32&gt;=10000000,1955000,IF(基本データ!$H$32&gt;=7700000,基本データ!$H$32*0.05+1455000,IF(基本データ!$H$32&gt;=4100000,基本データ!$H$32*0.15+685000,IF(基本データ!$H$32&gt;=3300000,基本データ!$H$32*0.25+275000,1100000)))))/10000,0)&lt;0,0,IF(BW124&gt;=65,(基本データ!$H$32-IF(基本データ!$H$32&gt;=10000000,1955000,IF(基本データ!$H$32&gt;=7700000,基本データ!$H$32*0.05+1455000,IF(基本データ!$H$32&gt;=4100000,基本データ!$H$32*0.15+685000,IF(基本データ!$H$32&gt;=3300000,基本データ!$H$32*0.25+275000,1100000)))))/10000,0))</f>
        <v>0</v>
      </c>
      <c r="BX131" s="120">
        <f ca="1">IF(IF(BX124&gt;=65,(基本データ!$H$32-IF(基本データ!$H$32&gt;=10000000,1955000,IF(基本データ!$H$32&gt;=7700000,基本データ!$H$32*0.05+1455000,IF(基本データ!$H$32&gt;=4100000,基本データ!$H$32*0.15+685000,IF(基本データ!$H$32&gt;=3300000,基本データ!$H$32*0.25+275000,1100000)))))/10000,0)&lt;0,0,IF(BX124&gt;=65,(基本データ!$H$32-IF(基本データ!$H$32&gt;=10000000,1955000,IF(基本データ!$H$32&gt;=7700000,基本データ!$H$32*0.05+1455000,IF(基本データ!$H$32&gt;=4100000,基本データ!$H$32*0.15+685000,IF(基本データ!$H$32&gt;=3300000,基本データ!$H$32*0.25+275000,1100000)))))/10000,0))</f>
        <v>0</v>
      </c>
      <c r="BY131" s="120">
        <f ca="1">IF(IF(BY124&gt;=65,(基本データ!$H$32-IF(基本データ!$H$32&gt;=10000000,1955000,IF(基本データ!$H$32&gt;=7700000,基本データ!$H$32*0.05+1455000,IF(基本データ!$H$32&gt;=4100000,基本データ!$H$32*0.15+685000,IF(基本データ!$H$32&gt;=3300000,基本データ!$H$32*0.25+275000,1100000)))))/10000,0)&lt;0,0,IF(BY124&gt;=65,(基本データ!$H$32-IF(基本データ!$H$32&gt;=10000000,1955000,IF(基本データ!$H$32&gt;=7700000,基本データ!$H$32*0.05+1455000,IF(基本データ!$H$32&gt;=4100000,基本データ!$H$32*0.15+685000,IF(基本データ!$H$32&gt;=3300000,基本データ!$H$32*0.25+275000,1100000)))))/10000,0))</f>
        <v>0</v>
      </c>
      <c r="BZ131" s="120">
        <f ca="1">IF(IF(BZ124&gt;=65,(基本データ!$H$32-IF(基本データ!$H$32&gt;=10000000,1955000,IF(基本データ!$H$32&gt;=7700000,基本データ!$H$32*0.05+1455000,IF(基本データ!$H$32&gt;=4100000,基本データ!$H$32*0.15+685000,IF(基本データ!$H$32&gt;=3300000,基本データ!$H$32*0.25+275000,1100000)))))/10000,0)&lt;0,0,IF(BZ124&gt;=65,(基本データ!$H$32-IF(基本データ!$H$32&gt;=10000000,1955000,IF(基本データ!$H$32&gt;=7700000,基本データ!$H$32*0.05+1455000,IF(基本データ!$H$32&gt;=4100000,基本データ!$H$32*0.15+685000,IF(基本データ!$H$32&gt;=3300000,基本データ!$H$32*0.25+275000,1100000)))))/10000,0))</f>
        <v>0</v>
      </c>
      <c r="CA131" s="120">
        <f ca="1">IF(IF(CA124&gt;=65,(基本データ!$H$32-IF(基本データ!$H$32&gt;=10000000,1955000,IF(基本データ!$H$32&gt;=7700000,基本データ!$H$32*0.05+1455000,IF(基本データ!$H$32&gt;=4100000,基本データ!$H$32*0.15+685000,IF(基本データ!$H$32&gt;=3300000,基本データ!$H$32*0.25+275000,1100000)))))/10000,0)&lt;0,0,IF(CA124&gt;=65,(基本データ!$H$32-IF(基本データ!$H$32&gt;=10000000,1955000,IF(基本データ!$H$32&gt;=7700000,基本データ!$H$32*0.05+1455000,IF(基本データ!$H$32&gt;=4100000,基本データ!$H$32*0.15+685000,IF(基本データ!$H$32&gt;=3300000,基本データ!$H$32*0.25+275000,1100000)))))/10000,0))</f>
        <v>0</v>
      </c>
      <c r="CB131" s="120">
        <f ca="1">IF(IF(CB124&gt;=65,(基本データ!$H$32-IF(基本データ!$H$32&gt;=10000000,1955000,IF(基本データ!$H$32&gt;=7700000,基本データ!$H$32*0.05+1455000,IF(基本データ!$H$32&gt;=4100000,基本データ!$H$32*0.15+685000,IF(基本データ!$H$32&gt;=3300000,基本データ!$H$32*0.25+275000,1100000)))))/10000,0)&lt;0,0,IF(CB124&gt;=65,(基本データ!$H$32-IF(基本データ!$H$32&gt;=10000000,1955000,IF(基本データ!$H$32&gt;=7700000,基本データ!$H$32*0.05+1455000,IF(基本データ!$H$32&gt;=4100000,基本データ!$H$32*0.15+685000,IF(基本データ!$H$32&gt;=3300000,基本データ!$H$32*0.25+275000,1100000)))))/10000,0))</f>
        <v>0</v>
      </c>
      <c r="CC131" s="120">
        <f ca="1">IF(IF(CC124&gt;=65,(基本データ!$H$32-IF(基本データ!$H$32&gt;=10000000,1955000,IF(基本データ!$H$32&gt;=7700000,基本データ!$H$32*0.05+1455000,IF(基本データ!$H$32&gt;=4100000,基本データ!$H$32*0.15+685000,IF(基本データ!$H$32&gt;=3300000,基本データ!$H$32*0.25+275000,1100000)))))/10000,0)&lt;0,0,IF(CC124&gt;=65,(基本データ!$H$32-IF(基本データ!$H$32&gt;=10000000,1955000,IF(基本データ!$H$32&gt;=7700000,基本データ!$H$32*0.05+1455000,IF(基本データ!$H$32&gt;=4100000,基本データ!$H$32*0.15+685000,IF(基本データ!$H$32&gt;=3300000,基本データ!$H$32*0.25+275000,1100000)))))/10000,0))</f>
        <v>0</v>
      </c>
    </row>
    <row r="132" spans="3:82" ht="10.199999999999999" customHeight="1" x14ac:dyDescent="0.45">
      <c r="C132" s="57"/>
      <c r="D132" s="479"/>
      <c r="E132" s="108" t="s">
        <v>188</v>
      </c>
      <c r="F132" s="96">
        <f>IF(F128=0,0,F128-F129)</f>
        <v>276</v>
      </c>
      <c r="G132" s="126">
        <f>IF(G128=0,0,G128-G129)</f>
        <v>276</v>
      </c>
      <c r="H132" s="126">
        <f t="shared" ref="H132:AD132" si="1188">IF(H128=0,0,H128-H129)</f>
        <v>276</v>
      </c>
      <c r="I132" s="126">
        <f t="shared" si="1188"/>
        <v>276</v>
      </c>
      <c r="J132" s="126">
        <f t="shared" si="1188"/>
        <v>276</v>
      </c>
      <c r="K132" s="126">
        <f t="shared" si="1188"/>
        <v>276</v>
      </c>
      <c r="L132" s="126">
        <f t="shared" si="1188"/>
        <v>276</v>
      </c>
      <c r="M132" s="126">
        <f t="shared" si="1188"/>
        <v>276</v>
      </c>
      <c r="N132" s="126">
        <f t="shared" si="1188"/>
        <v>276</v>
      </c>
      <c r="O132" s="126">
        <f t="shared" si="1188"/>
        <v>276</v>
      </c>
      <c r="P132" s="126">
        <f t="shared" si="1188"/>
        <v>276</v>
      </c>
      <c r="Q132" s="126">
        <f t="shared" si="1188"/>
        <v>276</v>
      </c>
      <c r="R132" s="126">
        <f t="shared" si="1188"/>
        <v>276</v>
      </c>
      <c r="S132" s="126">
        <f t="shared" si="1188"/>
        <v>276</v>
      </c>
      <c r="T132" s="126">
        <f t="shared" si="1188"/>
        <v>0</v>
      </c>
      <c r="U132" s="126">
        <f t="shared" si="1188"/>
        <v>0</v>
      </c>
      <c r="V132" s="126">
        <f t="shared" si="1188"/>
        <v>0</v>
      </c>
      <c r="W132" s="126">
        <f t="shared" si="1188"/>
        <v>0</v>
      </c>
      <c r="X132" s="126">
        <f t="shared" si="1188"/>
        <v>0</v>
      </c>
      <c r="Y132" s="126">
        <f t="shared" si="1188"/>
        <v>0</v>
      </c>
      <c r="Z132" s="126">
        <f t="shared" si="1188"/>
        <v>0</v>
      </c>
      <c r="AA132" s="126">
        <f t="shared" si="1188"/>
        <v>0</v>
      </c>
      <c r="AB132" s="126">
        <f t="shared" si="1188"/>
        <v>0</v>
      </c>
      <c r="AC132" s="126">
        <f t="shared" si="1188"/>
        <v>0</v>
      </c>
      <c r="AD132" s="126">
        <f t="shared" si="1188"/>
        <v>0</v>
      </c>
      <c r="AE132" s="126">
        <f t="shared" ref="AE132" si="1189">IF(AE128=0,0,AE128-AE129)</f>
        <v>0</v>
      </c>
      <c r="AF132" s="126">
        <f t="shared" ref="AF132" si="1190">IF(AF128=0,0,AF128-AF129)</f>
        <v>0</v>
      </c>
      <c r="AG132" s="126">
        <f t="shared" ref="AG132" si="1191">IF(AG128=0,0,AG128-AG129)</f>
        <v>0</v>
      </c>
      <c r="AH132" s="126">
        <f t="shared" ref="AH132" si="1192">IF(AH128=0,0,AH128-AH129)</f>
        <v>0</v>
      </c>
      <c r="AI132" s="126">
        <f t="shared" ref="AI132" si="1193">IF(AI128=0,0,AI128-AI129)</f>
        <v>0</v>
      </c>
      <c r="AJ132" s="126">
        <f t="shared" ref="AJ132" si="1194">IF(AJ128=0,0,AJ128-AJ129)</f>
        <v>0</v>
      </c>
      <c r="AK132" s="126">
        <f t="shared" ref="AK132" si="1195">IF(AK128=0,0,AK128-AK129)</f>
        <v>0</v>
      </c>
      <c r="AL132" s="126">
        <f t="shared" ref="AL132" si="1196">IF(AL128=0,0,AL128-AL129)</f>
        <v>0</v>
      </c>
      <c r="AM132" s="126">
        <f t="shared" ref="AM132" si="1197">IF(AM128=0,0,AM128-AM129)</f>
        <v>0</v>
      </c>
      <c r="AN132" s="126">
        <f t="shared" ref="AN132" si="1198">IF(AN128=0,0,AN128-AN129)</f>
        <v>0</v>
      </c>
      <c r="AO132" s="126">
        <f t="shared" ref="AO132" si="1199">IF(AO128=0,0,AO128-AO129)</f>
        <v>0</v>
      </c>
      <c r="AP132" s="126">
        <f t="shared" ref="AP132" si="1200">IF(AP128=0,0,AP128-AP129)</f>
        <v>0</v>
      </c>
      <c r="AQ132" s="126">
        <f t="shared" ref="AQ132" si="1201">IF(AQ128=0,0,AQ128-AQ129)</f>
        <v>0</v>
      </c>
      <c r="AR132" s="126">
        <f t="shared" ref="AR132" si="1202">IF(AR128=0,0,AR128-AR129)</f>
        <v>0</v>
      </c>
      <c r="AS132" s="126">
        <f t="shared" ref="AS132" si="1203">IF(AS128=0,0,AS128-AS129)</f>
        <v>0</v>
      </c>
      <c r="AT132" s="126">
        <f t="shared" ref="AT132" si="1204">IF(AT128=0,0,AT128-AT129)</f>
        <v>0</v>
      </c>
      <c r="AU132" s="126">
        <f t="shared" ref="AU132" si="1205">IF(AU128=0,0,AU128-AU129)</f>
        <v>0</v>
      </c>
      <c r="AV132" s="126">
        <f t="shared" ref="AV132" si="1206">IF(AV128=0,0,AV128-AV129)</f>
        <v>0</v>
      </c>
      <c r="AW132" s="126">
        <f t="shared" ref="AW132" si="1207">IF(AW128=0,0,AW128-AW129)</f>
        <v>0</v>
      </c>
      <c r="AX132" s="126">
        <f t="shared" ref="AX132" si="1208">IF(AX128=0,0,AX128-AX129)</f>
        <v>0</v>
      </c>
      <c r="AY132" s="126">
        <f t="shared" ref="AY132" si="1209">IF(AY128=0,0,AY128-AY129)</f>
        <v>0</v>
      </c>
      <c r="AZ132" s="126">
        <f t="shared" ref="AZ132:BA132" si="1210">IF(AZ128=0,0,AZ128-AZ129)</f>
        <v>0</v>
      </c>
      <c r="BA132" s="126">
        <f t="shared" si="1210"/>
        <v>0</v>
      </c>
      <c r="BB132" s="126">
        <f>IF(BB128=0,0,BB128-BB129)</f>
        <v>0</v>
      </c>
      <c r="BC132" s="126">
        <f t="shared" ref="BC132:CC132" si="1211">IF(BC128=0,0,BC128-BC129)</f>
        <v>0</v>
      </c>
      <c r="BD132" s="126">
        <f t="shared" si="1211"/>
        <v>0</v>
      </c>
      <c r="BE132" s="126">
        <f t="shared" si="1211"/>
        <v>0</v>
      </c>
      <c r="BF132" s="126">
        <f t="shared" si="1211"/>
        <v>0</v>
      </c>
      <c r="BG132" s="126">
        <f t="shared" si="1211"/>
        <v>0</v>
      </c>
      <c r="BH132" s="126">
        <f t="shared" si="1211"/>
        <v>0</v>
      </c>
      <c r="BI132" s="126">
        <f t="shared" si="1211"/>
        <v>0</v>
      </c>
      <c r="BJ132" s="126">
        <f t="shared" si="1211"/>
        <v>0</v>
      </c>
      <c r="BK132" s="126">
        <f t="shared" si="1211"/>
        <v>0</v>
      </c>
      <c r="BL132" s="126">
        <f t="shared" si="1211"/>
        <v>0</v>
      </c>
      <c r="BM132" s="126">
        <f t="shared" si="1211"/>
        <v>0</v>
      </c>
      <c r="BN132" s="126">
        <f t="shared" si="1211"/>
        <v>0</v>
      </c>
      <c r="BO132" s="126">
        <f t="shared" si="1211"/>
        <v>0</v>
      </c>
      <c r="BP132" s="126">
        <f t="shared" si="1211"/>
        <v>0</v>
      </c>
      <c r="BQ132" s="126">
        <f t="shared" si="1211"/>
        <v>0</v>
      </c>
      <c r="BR132" s="126">
        <f t="shared" si="1211"/>
        <v>0</v>
      </c>
      <c r="BS132" s="126">
        <f t="shared" si="1211"/>
        <v>0</v>
      </c>
      <c r="BT132" s="126">
        <f t="shared" si="1211"/>
        <v>0</v>
      </c>
      <c r="BU132" s="126">
        <f t="shared" si="1211"/>
        <v>0</v>
      </c>
      <c r="BV132" s="126">
        <f t="shared" si="1211"/>
        <v>0</v>
      </c>
      <c r="BW132" s="126">
        <f t="shared" si="1211"/>
        <v>0</v>
      </c>
      <c r="BX132" s="126">
        <f t="shared" si="1211"/>
        <v>0</v>
      </c>
      <c r="BY132" s="126">
        <f t="shared" si="1211"/>
        <v>0</v>
      </c>
      <c r="BZ132" s="126">
        <f t="shared" si="1211"/>
        <v>0</v>
      </c>
      <c r="CA132" s="126">
        <f t="shared" si="1211"/>
        <v>0</v>
      </c>
      <c r="CB132" s="126">
        <f t="shared" si="1211"/>
        <v>0</v>
      </c>
      <c r="CC132" s="126">
        <f t="shared" si="1211"/>
        <v>0</v>
      </c>
    </row>
    <row r="133" spans="3:82" ht="5.4" customHeight="1" x14ac:dyDescent="0.45">
      <c r="C133" s="57"/>
      <c r="D133" s="71"/>
      <c r="E133" s="93"/>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c r="BO133" s="65"/>
      <c r="BP133" s="65"/>
      <c r="BQ133" s="65"/>
      <c r="BR133" s="65"/>
      <c r="BS133" s="65"/>
      <c r="BT133" s="65"/>
      <c r="BU133" s="65"/>
      <c r="BV133" s="65"/>
      <c r="BW133" s="65"/>
      <c r="BX133" s="65"/>
      <c r="BY133" s="65"/>
      <c r="BZ133" s="65"/>
      <c r="CA133" s="65"/>
      <c r="CB133" s="65"/>
      <c r="CC133" s="65"/>
    </row>
    <row r="134" spans="3:82" ht="10.199999999999999" customHeight="1" x14ac:dyDescent="0.45">
      <c r="C134" s="57"/>
      <c r="D134" s="477" t="s">
        <v>191</v>
      </c>
      <c r="E134" s="80" t="s">
        <v>4</v>
      </c>
      <c r="F134" s="215">
        <v>48</v>
      </c>
      <c r="G134" s="216">
        <f>F134</f>
        <v>48</v>
      </c>
      <c r="H134" s="216">
        <f t="shared" ref="H134:BB134" si="1212">G134</f>
        <v>48</v>
      </c>
      <c r="I134" s="216">
        <f t="shared" si="1212"/>
        <v>48</v>
      </c>
      <c r="J134" s="216">
        <f t="shared" si="1212"/>
        <v>48</v>
      </c>
      <c r="K134" s="216">
        <f t="shared" si="1212"/>
        <v>48</v>
      </c>
      <c r="L134" s="216">
        <f t="shared" si="1212"/>
        <v>48</v>
      </c>
      <c r="M134" s="216">
        <f t="shared" si="1212"/>
        <v>48</v>
      </c>
      <c r="N134" s="216">
        <f t="shared" si="1212"/>
        <v>48</v>
      </c>
      <c r="O134" s="216">
        <f t="shared" si="1212"/>
        <v>48</v>
      </c>
      <c r="P134" s="216">
        <f t="shared" si="1212"/>
        <v>48</v>
      </c>
      <c r="Q134" s="216">
        <f t="shared" si="1212"/>
        <v>48</v>
      </c>
      <c r="R134" s="216">
        <f t="shared" si="1212"/>
        <v>48</v>
      </c>
      <c r="S134" s="216">
        <f t="shared" si="1212"/>
        <v>48</v>
      </c>
      <c r="T134" s="216">
        <f t="shared" si="1212"/>
        <v>48</v>
      </c>
      <c r="U134" s="216">
        <f t="shared" si="1212"/>
        <v>48</v>
      </c>
      <c r="V134" s="216">
        <f t="shared" si="1212"/>
        <v>48</v>
      </c>
      <c r="W134" s="216">
        <f t="shared" si="1212"/>
        <v>48</v>
      </c>
      <c r="X134" s="216">
        <f t="shared" si="1212"/>
        <v>48</v>
      </c>
      <c r="Y134" s="216">
        <f t="shared" si="1212"/>
        <v>48</v>
      </c>
      <c r="Z134" s="216">
        <f t="shared" si="1212"/>
        <v>48</v>
      </c>
      <c r="AA134" s="216">
        <f t="shared" si="1212"/>
        <v>48</v>
      </c>
      <c r="AB134" s="216">
        <f t="shared" si="1212"/>
        <v>48</v>
      </c>
      <c r="AC134" s="216">
        <f t="shared" si="1212"/>
        <v>48</v>
      </c>
      <c r="AD134" s="216">
        <f t="shared" si="1212"/>
        <v>48</v>
      </c>
      <c r="AE134" s="216">
        <f t="shared" si="1212"/>
        <v>48</v>
      </c>
      <c r="AF134" s="216">
        <f t="shared" si="1212"/>
        <v>48</v>
      </c>
      <c r="AG134" s="216">
        <f t="shared" si="1212"/>
        <v>48</v>
      </c>
      <c r="AH134" s="216">
        <f t="shared" si="1212"/>
        <v>48</v>
      </c>
      <c r="AI134" s="216">
        <f t="shared" si="1212"/>
        <v>48</v>
      </c>
      <c r="AJ134" s="216">
        <f t="shared" si="1212"/>
        <v>48</v>
      </c>
      <c r="AK134" s="216">
        <f t="shared" si="1212"/>
        <v>48</v>
      </c>
      <c r="AL134" s="216">
        <f t="shared" si="1212"/>
        <v>48</v>
      </c>
      <c r="AM134" s="216">
        <f t="shared" si="1212"/>
        <v>48</v>
      </c>
      <c r="AN134" s="216">
        <f t="shared" si="1212"/>
        <v>48</v>
      </c>
      <c r="AO134" s="216">
        <f t="shared" si="1212"/>
        <v>48</v>
      </c>
      <c r="AP134" s="216">
        <f t="shared" si="1212"/>
        <v>48</v>
      </c>
      <c r="AQ134" s="216">
        <f t="shared" si="1212"/>
        <v>48</v>
      </c>
      <c r="AR134" s="216">
        <f t="shared" si="1212"/>
        <v>48</v>
      </c>
      <c r="AS134" s="216">
        <f t="shared" si="1212"/>
        <v>48</v>
      </c>
      <c r="AT134" s="216">
        <f t="shared" si="1212"/>
        <v>48</v>
      </c>
      <c r="AU134" s="216">
        <f t="shared" si="1212"/>
        <v>48</v>
      </c>
      <c r="AV134" s="216">
        <f t="shared" si="1212"/>
        <v>48</v>
      </c>
      <c r="AW134" s="216">
        <f t="shared" si="1212"/>
        <v>48</v>
      </c>
      <c r="AX134" s="216">
        <f t="shared" si="1212"/>
        <v>48</v>
      </c>
      <c r="AY134" s="216">
        <f t="shared" si="1212"/>
        <v>48</v>
      </c>
      <c r="AZ134" s="216">
        <f t="shared" si="1212"/>
        <v>48</v>
      </c>
      <c r="BA134" s="216">
        <f t="shared" si="1212"/>
        <v>48</v>
      </c>
      <c r="BB134" s="216">
        <f t="shared" si="1212"/>
        <v>48</v>
      </c>
      <c r="BC134" s="216">
        <f t="shared" ref="BC134" si="1213">BB134</f>
        <v>48</v>
      </c>
      <c r="BD134" s="216">
        <f t="shared" ref="BD134" si="1214">BC134</f>
        <v>48</v>
      </c>
      <c r="BE134" s="216">
        <f t="shared" ref="BE134" si="1215">BD134</f>
        <v>48</v>
      </c>
      <c r="BF134" s="216">
        <f t="shared" ref="BF134" si="1216">BE134</f>
        <v>48</v>
      </c>
      <c r="BG134" s="216">
        <f t="shared" ref="BG134" si="1217">BF134</f>
        <v>48</v>
      </c>
      <c r="BH134" s="216">
        <f t="shared" ref="BH134" si="1218">BG134</f>
        <v>48</v>
      </c>
      <c r="BI134" s="216">
        <f t="shared" ref="BI134" si="1219">BH134</f>
        <v>48</v>
      </c>
      <c r="BJ134" s="216">
        <f t="shared" ref="BJ134" si="1220">BI134</f>
        <v>48</v>
      </c>
      <c r="BK134" s="216">
        <f t="shared" ref="BK134" si="1221">BJ134</f>
        <v>48</v>
      </c>
      <c r="BL134" s="216">
        <f t="shared" ref="BL134" si="1222">BK134</f>
        <v>48</v>
      </c>
      <c r="BM134" s="216">
        <f t="shared" ref="BM134" si="1223">BL134</f>
        <v>48</v>
      </c>
      <c r="BN134" s="216">
        <f t="shared" ref="BN134" si="1224">BM134</f>
        <v>48</v>
      </c>
      <c r="BO134" s="216">
        <f t="shared" ref="BO134" si="1225">BN134</f>
        <v>48</v>
      </c>
      <c r="BP134" s="216">
        <f t="shared" ref="BP134" si="1226">BO134</f>
        <v>48</v>
      </c>
      <c r="BQ134" s="216">
        <f t="shared" ref="BQ134" si="1227">BP134</f>
        <v>48</v>
      </c>
      <c r="BR134" s="216">
        <f t="shared" ref="BR134" si="1228">BQ134</f>
        <v>48</v>
      </c>
      <c r="BS134" s="216">
        <f t="shared" ref="BS134" si="1229">BR134</f>
        <v>48</v>
      </c>
      <c r="BT134" s="216">
        <f t="shared" ref="BT134" si="1230">BS134</f>
        <v>48</v>
      </c>
      <c r="BU134" s="216">
        <f t="shared" ref="BU134" si="1231">BT134</f>
        <v>48</v>
      </c>
      <c r="BV134" s="216">
        <f t="shared" ref="BV134" si="1232">BU134</f>
        <v>48</v>
      </c>
      <c r="BW134" s="216">
        <f t="shared" ref="BW134" si="1233">BV134</f>
        <v>48</v>
      </c>
      <c r="BX134" s="216">
        <f t="shared" ref="BX134" si="1234">BW134</f>
        <v>48</v>
      </c>
      <c r="BY134" s="216">
        <f t="shared" ref="BY134" si="1235">BX134</f>
        <v>48</v>
      </c>
      <c r="BZ134" s="216">
        <f t="shared" ref="BZ134" si="1236">BY134</f>
        <v>48</v>
      </c>
      <c r="CA134" s="216">
        <f t="shared" ref="CA134" si="1237">BZ134</f>
        <v>48</v>
      </c>
      <c r="CB134" s="216">
        <f t="shared" ref="CB134" si="1238">CA134</f>
        <v>48</v>
      </c>
      <c r="CC134" s="216">
        <f t="shared" ref="CC134" si="1239">CB134</f>
        <v>48</v>
      </c>
    </row>
    <row r="135" spans="3:82" ht="10.199999999999999" customHeight="1" x14ac:dyDescent="0.45">
      <c r="C135" s="57"/>
      <c r="D135" s="478"/>
      <c r="E135" s="81" t="s">
        <v>168</v>
      </c>
      <c r="F135" s="217">
        <v>0</v>
      </c>
      <c r="G135" s="218">
        <v>0</v>
      </c>
      <c r="H135" s="218">
        <v>0</v>
      </c>
      <c r="I135" s="218">
        <v>0</v>
      </c>
      <c r="J135" s="218">
        <v>0</v>
      </c>
      <c r="K135" s="218">
        <v>0</v>
      </c>
      <c r="L135" s="218">
        <v>0</v>
      </c>
      <c r="M135" s="218">
        <v>0</v>
      </c>
      <c r="N135" s="218">
        <v>0</v>
      </c>
      <c r="O135" s="218">
        <v>0</v>
      </c>
      <c r="P135" s="218">
        <v>0</v>
      </c>
      <c r="Q135" s="218">
        <v>0</v>
      </c>
      <c r="R135" s="218">
        <v>0</v>
      </c>
      <c r="S135" s="218">
        <v>0</v>
      </c>
      <c r="T135" s="218">
        <v>0</v>
      </c>
      <c r="U135" s="218">
        <v>0</v>
      </c>
      <c r="V135" s="218">
        <v>0</v>
      </c>
      <c r="W135" s="218">
        <v>0</v>
      </c>
      <c r="X135" s="218">
        <v>0</v>
      </c>
      <c r="Y135" s="218">
        <v>0</v>
      </c>
      <c r="Z135" s="218">
        <v>0</v>
      </c>
      <c r="AA135" s="218">
        <v>0</v>
      </c>
      <c r="AB135" s="218">
        <v>0</v>
      </c>
      <c r="AC135" s="218">
        <v>0</v>
      </c>
      <c r="AD135" s="218">
        <v>0</v>
      </c>
      <c r="AE135" s="218">
        <v>0</v>
      </c>
      <c r="AF135" s="218">
        <v>0</v>
      </c>
      <c r="AG135" s="218">
        <v>0</v>
      </c>
      <c r="AH135" s="218">
        <v>0</v>
      </c>
      <c r="AI135" s="218">
        <v>0</v>
      </c>
      <c r="AJ135" s="218">
        <v>0</v>
      </c>
      <c r="AK135" s="218">
        <v>0</v>
      </c>
      <c r="AL135" s="218">
        <v>0</v>
      </c>
      <c r="AM135" s="218">
        <v>0</v>
      </c>
      <c r="AN135" s="218">
        <v>0</v>
      </c>
      <c r="AO135" s="218">
        <v>0</v>
      </c>
      <c r="AP135" s="218">
        <v>0</v>
      </c>
      <c r="AQ135" s="218">
        <v>0</v>
      </c>
      <c r="AR135" s="218">
        <v>0</v>
      </c>
      <c r="AS135" s="218">
        <v>0</v>
      </c>
      <c r="AT135" s="218">
        <v>0</v>
      </c>
      <c r="AU135" s="218">
        <v>0</v>
      </c>
      <c r="AV135" s="218">
        <v>0</v>
      </c>
      <c r="AW135" s="218">
        <v>0</v>
      </c>
      <c r="AX135" s="218">
        <v>0</v>
      </c>
      <c r="AY135" s="218">
        <v>0</v>
      </c>
      <c r="AZ135" s="218">
        <v>0</v>
      </c>
      <c r="BA135" s="218">
        <v>0</v>
      </c>
      <c r="BB135" s="218">
        <v>0</v>
      </c>
      <c r="BC135" s="218">
        <v>1</v>
      </c>
      <c r="BD135" s="218">
        <v>2</v>
      </c>
      <c r="BE135" s="218">
        <v>3</v>
      </c>
      <c r="BF135" s="218">
        <v>4</v>
      </c>
      <c r="BG135" s="218">
        <v>5</v>
      </c>
      <c r="BH135" s="218">
        <v>6</v>
      </c>
      <c r="BI135" s="218">
        <v>7</v>
      </c>
      <c r="BJ135" s="218">
        <v>8</v>
      </c>
      <c r="BK135" s="218">
        <v>9</v>
      </c>
      <c r="BL135" s="218">
        <v>10</v>
      </c>
      <c r="BM135" s="218">
        <v>11</v>
      </c>
      <c r="BN135" s="218">
        <v>12</v>
      </c>
      <c r="BO135" s="218">
        <v>13</v>
      </c>
      <c r="BP135" s="218">
        <v>14</v>
      </c>
      <c r="BQ135" s="218">
        <v>15</v>
      </c>
      <c r="BR135" s="218">
        <v>16</v>
      </c>
      <c r="BS135" s="218">
        <v>17</v>
      </c>
      <c r="BT135" s="218">
        <v>18</v>
      </c>
      <c r="BU135" s="218">
        <v>19</v>
      </c>
      <c r="BV135" s="218">
        <v>20</v>
      </c>
      <c r="BW135" s="218">
        <v>21</v>
      </c>
      <c r="BX135" s="218">
        <v>22</v>
      </c>
      <c r="BY135" s="218">
        <v>23</v>
      </c>
      <c r="BZ135" s="218">
        <v>24</v>
      </c>
      <c r="CA135" s="218">
        <v>25</v>
      </c>
      <c r="CB135" s="218">
        <v>26</v>
      </c>
      <c r="CC135" s="218">
        <v>27</v>
      </c>
    </row>
    <row r="136" spans="3:82" ht="10.199999999999999" customHeight="1" x14ac:dyDescent="0.45">
      <c r="C136" s="57"/>
      <c r="D136" s="478"/>
      <c r="E136" s="81" t="s">
        <v>34</v>
      </c>
      <c r="F136" s="217">
        <f>F122</f>
        <v>0</v>
      </c>
      <c r="G136" s="218">
        <f t="shared" ref="G136:BB136" si="1240">G122</f>
        <v>0</v>
      </c>
      <c r="H136" s="218">
        <f t="shared" si="1240"/>
        <v>0</v>
      </c>
      <c r="I136" s="218">
        <f t="shared" si="1240"/>
        <v>0</v>
      </c>
      <c r="J136" s="218">
        <f t="shared" si="1240"/>
        <v>0</v>
      </c>
      <c r="K136" s="218">
        <f t="shared" si="1240"/>
        <v>0</v>
      </c>
      <c r="L136" s="218">
        <f t="shared" si="1240"/>
        <v>0</v>
      </c>
      <c r="M136" s="218">
        <f t="shared" si="1240"/>
        <v>0</v>
      </c>
      <c r="N136" s="218">
        <f t="shared" si="1240"/>
        <v>0</v>
      </c>
      <c r="O136" s="218">
        <f t="shared" si="1240"/>
        <v>0</v>
      </c>
      <c r="P136" s="218">
        <f t="shared" si="1240"/>
        <v>0</v>
      </c>
      <c r="Q136" s="218">
        <f t="shared" si="1240"/>
        <v>0</v>
      </c>
      <c r="R136" s="218">
        <f t="shared" si="1240"/>
        <v>0</v>
      </c>
      <c r="S136" s="218">
        <f t="shared" si="1240"/>
        <v>0</v>
      </c>
      <c r="T136" s="218">
        <f t="shared" si="1240"/>
        <v>0</v>
      </c>
      <c r="U136" s="218">
        <f t="shared" si="1240"/>
        <v>0</v>
      </c>
      <c r="V136" s="218">
        <f t="shared" si="1240"/>
        <v>0</v>
      </c>
      <c r="W136" s="218">
        <f t="shared" si="1240"/>
        <v>0</v>
      </c>
      <c r="X136" s="218">
        <f t="shared" si="1240"/>
        <v>0</v>
      </c>
      <c r="Y136" s="218">
        <f t="shared" si="1240"/>
        <v>0</v>
      </c>
      <c r="Z136" s="218">
        <f t="shared" si="1240"/>
        <v>0</v>
      </c>
      <c r="AA136" s="218">
        <f t="shared" si="1240"/>
        <v>0</v>
      </c>
      <c r="AB136" s="218">
        <f t="shared" si="1240"/>
        <v>0</v>
      </c>
      <c r="AC136" s="218">
        <f t="shared" si="1240"/>
        <v>0</v>
      </c>
      <c r="AD136" s="218">
        <f t="shared" si="1240"/>
        <v>0</v>
      </c>
      <c r="AE136" s="218">
        <f t="shared" si="1240"/>
        <v>0</v>
      </c>
      <c r="AF136" s="218">
        <f t="shared" si="1240"/>
        <v>0</v>
      </c>
      <c r="AG136" s="218">
        <f t="shared" si="1240"/>
        <v>0</v>
      </c>
      <c r="AH136" s="218">
        <f t="shared" si="1240"/>
        <v>0</v>
      </c>
      <c r="AI136" s="218">
        <f t="shared" si="1240"/>
        <v>0</v>
      </c>
      <c r="AJ136" s="218">
        <f t="shared" si="1240"/>
        <v>0</v>
      </c>
      <c r="AK136" s="218">
        <f t="shared" si="1240"/>
        <v>0</v>
      </c>
      <c r="AL136" s="218">
        <f t="shared" si="1240"/>
        <v>0</v>
      </c>
      <c r="AM136" s="218">
        <f t="shared" si="1240"/>
        <v>0</v>
      </c>
      <c r="AN136" s="218">
        <f t="shared" si="1240"/>
        <v>0</v>
      </c>
      <c r="AO136" s="218">
        <f t="shared" si="1240"/>
        <v>0</v>
      </c>
      <c r="AP136" s="218">
        <f t="shared" si="1240"/>
        <v>0</v>
      </c>
      <c r="AQ136" s="218">
        <f t="shared" si="1240"/>
        <v>0</v>
      </c>
      <c r="AR136" s="218">
        <f t="shared" si="1240"/>
        <v>0</v>
      </c>
      <c r="AS136" s="218">
        <f t="shared" si="1240"/>
        <v>0</v>
      </c>
      <c r="AT136" s="218">
        <f t="shared" si="1240"/>
        <v>0</v>
      </c>
      <c r="AU136" s="218">
        <f t="shared" si="1240"/>
        <v>0</v>
      </c>
      <c r="AV136" s="218">
        <f t="shared" si="1240"/>
        <v>0</v>
      </c>
      <c r="AW136" s="218">
        <f t="shared" si="1240"/>
        <v>0</v>
      </c>
      <c r="AX136" s="218">
        <f t="shared" si="1240"/>
        <v>0</v>
      </c>
      <c r="AY136" s="218">
        <f t="shared" si="1240"/>
        <v>0</v>
      </c>
      <c r="AZ136" s="218">
        <f t="shared" si="1240"/>
        <v>0</v>
      </c>
      <c r="BA136" s="218">
        <f t="shared" si="1240"/>
        <v>0</v>
      </c>
      <c r="BB136" s="218">
        <f t="shared" si="1240"/>
        <v>0</v>
      </c>
      <c r="BC136" s="218">
        <f t="shared" ref="BC136:CC136" si="1241">BC122</f>
        <v>0</v>
      </c>
      <c r="BD136" s="218">
        <f t="shared" si="1241"/>
        <v>0</v>
      </c>
      <c r="BE136" s="218">
        <f t="shared" si="1241"/>
        <v>0</v>
      </c>
      <c r="BF136" s="218">
        <f t="shared" si="1241"/>
        <v>0</v>
      </c>
      <c r="BG136" s="218">
        <f t="shared" si="1241"/>
        <v>0</v>
      </c>
      <c r="BH136" s="218">
        <f t="shared" si="1241"/>
        <v>0</v>
      </c>
      <c r="BI136" s="218">
        <f t="shared" si="1241"/>
        <v>0</v>
      </c>
      <c r="BJ136" s="218">
        <f t="shared" si="1241"/>
        <v>0</v>
      </c>
      <c r="BK136" s="218">
        <f t="shared" si="1241"/>
        <v>0</v>
      </c>
      <c r="BL136" s="218">
        <f t="shared" si="1241"/>
        <v>0</v>
      </c>
      <c r="BM136" s="218">
        <f t="shared" si="1241"/>
        <v>0</v>
      </c>
      <c r="BN136" s="218">
        <f t="shared" si="1241"/>
        <v>0</v>
      </c>
      <c r="BO136" s="218">
        <f t="shared" si="1241"/>
        <v>0</v>
      </c>
      <c r="BP136" s="218">
        <f t="shared" si="1241"/>
        <v>0</v>
      </c>
      <c r="BQ136" s="218">
        <f t="shared" si="1241"/>
        <v>0</v>
      </c>
      <c r="BR136" s="218">
        <f t="shared" si="1241"/>
        <v>0</v>
      </c>
      <c r="BS136" s="218">
        <f t="shared" si="1241"/>
        <v>0</v>
      </c>
      <c r="BT136" s="218">
        <f t="shared" si="1241"/>
        <v>0</v>
      </c>
      <c r="BU136" s="218">
        <f t="shared" si="1241"/>
        <v>0</v>
      </c>
      <c r="BV136" s="218">
        <f t="shared" si="1241"/>
        <v>0</v>
      </c>
      <c r="BW136" s="218">
        <f t="shared" si="1241"/>
        <v>0</v>
      </c>
      <c r="BX136" s="218">
        <f t="shared" si="1241"/>
        <v>0</v>
      </c>
      <c r="BY136" s="218">
        <f t="shared" si="1241"/>
        <v>0</v>
      </c>
      <c r="BZ136" s="218">
        <f t="shared" si="1241"/>
        <v>0</v>
      </c>
      <c r="CA136" s="218">
        <f t="shared" si="1241"/>
        <v>0</v>
      </c>
      <c r="CB136" s="218">
        <f t="shared" si="1241"/>
        <v>0</v>
      </c>
      <c r="CC136" s="218">
        <f t="shared" si="1241"/>
        <v>0</v>
      </c>
    </row>
    <row r="137" spans="3:82" ht="10.199999999999999" customHeight="1" x14ac:dyDescent="0.45">
      <c r="C137" s="57"/>
      <c r="D137" s="478"/>
      <c r="E137" s="81" t="s">
        <v>3</v>
      </c>
      <c r="F137" s="86">
        <f ca="1">F26</f>
        <v>1.5</v>
      </c>
      <c r="G137" s="89">
        <f ca="1">G26</f>
        <v>1.5</v>
      </c>
      <c r="H137" s="89">
        <f t="shared" ref="H137:BB137" ca="1" si="1242">H26</f>
        <v>1.5</v>
      </c>
      <c r="I137" s="89">
        <f t="shared" ca="1" si="1242"/>
        <v>1.5</v>
      </c>
      <c r="J137" s="89">
        <f t="shared" ca="1" si="1242"/>
        <v>1.5</v>
      </c>
      <c r="K137" s="89">
        <f t="shared" ca="1" si="1242"/>
        <v>1.5</v>
      </c>
      <c r="L137" s="89">
        <f t="shared" ca="1" si="1242"/>
        <v>1.5</v>
      </c>
      <c r="M137" s="89">
        <f t="shared" ca="1" si="1242"/>
        <v>1.5</v>
      </c>
      <c r="N137" s="89">
        <f t="shared" ca="1" si="1242"/>
        <v>1.5</v>
      </c>
      <c r="O137" s="89">
        <f t="shared" ca="1" si="1242"/>
        <v>1.5</v>
      </c>
      <c r="P137" s="89">
        <f t="shared" ca="1" si="1242"/>
        <v>1.5</v>
      </c>
      <c r="Q137" s="89">
        <f t="shared" ca="1" si="1242"/>
        <v>1.5</v>
      </c>
      <c r="R137" s="89">
        <f t="shared" ca="1" si="1242"/>
        <v>0</v>
      </c>
      <c r="S137" s="89">
        <f t="shared" ca="1" si="1242"/>
        <v>0</v>
      </c>
      <c r="T137" s="89">
        <f t="shared" ca="1" si="1242"/>
        <v>0</v>
      </c>
      <c r="U137" s="89">
        <f t="shared" ca="1" si="1242"/>
        <v>0</v>
      </c>
      <c r="V137" s="89">
        <f t="shared" ca="1" si="1242"/>
        <v>0</v>
      </c>
      <c r="W137" s="89">
        <f t="shared" ca="1" si="1242"/>
        <v>0</v>
      </c>
      <c r="X137" s="89">
        <f t="shared" ca="1" si="1242"/>
        <v>0</v>
      </c>
      <c r="Y137" s="89">
        <f t="shared" ca="1" si="1242"/>
        <v>0</v>
      </c>
      <c r="Z137" s="89">
        <f t="shared" ca="1" si="1242"/>
        <v>0</v>
      </c>
      <c r="AA137" s="89">
        <f t="shared" ca="1" si="1242"/>
        <v>0</v>
      </c>
      <c r="AB137" s="89">
        <f t="shared" ca="1" si="1242"/>
        <v>0</v>
      </c>
      <c r="AC137" s="89">
        <f t="shared" ca="1" si="1242"/>
        <v>0</v>
      </c>
      <c r="AD137" s="89">
        <f t="shared" ca="1" si="1242"/>
        <v>0</v>
      </c>
      <c r="AE137" s="89">
        <f t="shared" ca="1" si="1242"/>
        <v>0</v>
      </c>
      <c r="AF137" s="89">
        <f t="shared" ca="1" si="1242"/>
        <v>0</v>
      </c>
      <c r="AG137" s="89">
        <f t="shared" ca="1" si="1242"/>
        <v>0</v>
      </c>
      <c r="AH137" s="89">
        <f t="shared" ca="1" si="1242"/>
        <v>0</v>
      </c>
      <c r="AI137" s="89">
        <f t="shared" ca="1" si="1242"/>
        <v>0</v>
      </c>
      <c r="AJ137" s="89">
        <f t="shared" ca="1" si="1242"/>
        <v>0</v>
      </c>
      <c r="AK137" s="89">
        <f t="shared" ca="1" si="1242"/>
        <v>0</v>
      </c>
      <c r="AL137" s="89">
        <f t="shared" ca="1" si="1242"/>
        <v>0</v>
      </c>
      <c r="AM137" s="89">
        <f t="shared" ca="1" si="1242"/>
        <v>0</v>
      </c>
      <c r="AN137" s="89">
        <f t="shared" ca="1" si="1242"/>
        <v>0</v>
      </c>
      <c r="AO137" s="89">
        <f t="shared" ca="1" si="1242"/>
        <v>0</v>
      </c>
      <c r="AP137" s="89">
        <f t="shared" ca="1" si="1242"/>
        <v>0</v>
      </c>
      <c r="AQ137" s="89">
        <f t="shared" ca="1" si="1242"/>
        <v>0</v>
      </c>
      <c r="AR137" s="89">
        <f t="shared" ca="1" si="1242"/>
        <v>0</v>
      </c>
      <c r="AS137" s="89">
        <f t="shared" ca="1" si="1242"/>
        <v>0</v>
      </c>
      <c r="AT137" s="89">
        <f t="shared" ca="1" si="1242"/>
        <v>0</v>
      </c>
      <c r="AU137" s="89">
        <f t="shared" ca="1" si="1242"/>
        <v>0</v>
      </c>
      <c r="AV137" s="89">
        <f t="shared" ca="1" si="1242"/>
        <v>0</v>
      </c>
      <c r="AW137" s="89">
        <f t="shared" ca="1" si="1242"/>
        <v>0</v>
      </c>
      <c r="AX137" s="89">
        <f t="shared" ca="1" si="1242"/>
        <v>0</v>
      </c>
      <c r="AY137" s="89">
        <f t="shared" ca="1" si="1242"/>
        <v>0</v>
      </c>
      <c r="AZ137" s="89">
        <f t="shared" ca="1" si="1242"/>
        <v>0</v>
      </c>
      <c r="BA137" s="89">
        <f t="shared" ca="1" si="1242"/>
        <v>0</v>
      </c>
      <c r="BB137" s="89">
        <f t="shared" ca="1" si="1242"/>
        <v>0</v>
      </c>
      <c r="BC137" s="89">
        <f t="shared" ref="BC137:CC137" ca="1" si="1243">BC26</f>
        <v>0</v>
      </c>
      <c r="BD137" s="89">
        <f t="shared" ca="1" si="1243"/>
        <v>0</v>
      </c>
      <c r="BE137" s="89">
        <f t="shared" ca="1" si="1243"/>
        <v>0</v>
      </c>
      <c r="BF137" s="89">
        <f t="shared" ca="1" si="1243"/>
        <v>0</v>
      </c>
      <c r="BG137" s="89">
        <f t="shared" ca="1" si="1243"/>
        <v>0</v>
      </c>
      <c r="BH137" s="89">
        <f t="shared" ca="1" si="1243"/>
        <v>0</v>
      </c>
      <c r="BI137" s="89">
        <f t="shared" ca="1" si="1243"/>
        <v>0</v>
      </c>
      <c r="BJ137" s="89">
        <f t="shared" ca="1" si="1243"/>
        <v>0</v>
      </c>
      <c r="BK137" s="89">
        <f t="shared" ca="1" si="1243"/>
        <v>0</v>
      </c>
      <c r="BL137" s="89">
        <f t="shared" ca="1" si="1243"/>
        <v>0</v>
      </c>
      <c r="BM137" s="89">
        <f t="shared" ca="1" si="1243"/>
        <v>0</v>
      </c>
      <c r="BN137" s="89">
        <f t="shared" ca="1" si="1243"/>
        <v>0</v>
      </c>
      <c r="BO137" s="89">
        <f t="shared" ca="1" si="1243"/>
        <v>0</v>
      </c>
      <c r="BP137" s="89">
        <f t="shared" ca="1" si="1243"/>
        <v>0</v>
      </c>
      <c r="BQ137" s="89">
        <f t="shared" ca="1" si="1243"/>
        <v>0</v>
      </c>
      <c r="BR137" s="89">
        <f t="shared" ca="1" si="1243"/>
        <v>0</v>
      </c>
      <c r="BS137" s="89">
        <f t="shared" ca="1" si="1243"/>
        <v>0</v>
      </c>
      <c r="BT137" s="89">
        <f t="shared" ca="1" si="1243"/>
        <v>0</v>
      </c>
      <c r="BU137" s="89">
        <f t="shared" ca="1" si="1243"/>
        <v>0</v>
      </c>
      <c r="BV137" s="89">
        <f t="shared" ca="1" si="1243"/>
        <v>0</v>
      </c>
      <c r="BW137" s="89">
        <f t="shared" ca="1" si="1243"/>
        <v>0</v>
      </c>
      <c r="BX137" s="89">
        <f t="shared" ca="1" si="1243"/>
        <v>0</v>
      </c>
      <c r="BY137" s="89">
        <f t="shared" ca="1" si="1243"/>
        <v>0</v>
      </c>
      <c r="BZ137" s="89">
        <f t="shared" ca="1" si="1243"/>
        <v>0</v>
      </c>
      <c r="CA137" s="89">
        <f t="shared" ca="1" si="1243"/>
        <v>0</v>
      </c>
      <c r="CB137" s="89">
        <f t="shared" ca="1" si="1243"/>
        <v>0</v>
      </c>
      <c r="CC137" s="89">
        <f t="shared" ca="1" si="1243"/>
        <v>0</v>
      </c>
      <c r="CD137" s="206"/>
    </row>
    <row r="138" spans="3:82" ht="10.199999999999999" customHeight="1" x14ac:dyDescent="0.45">
      <c r="C138" s="57"/>
      <c r="D138" s="478"/>
      <c r="E138" s="81" t="s">
        <v>169</v>
      </c>
      <c r="F138" s="86">
        <f>F174+F183</f>
        <v>24.1128</v>
      </c>
      <c r="G138" s="89">
        <f>F138</f>
        <v>24.1128</v>
      </c>
      <c r="H138" s="89">
        <f t="shared" ref="H138:BB138" si="1244">G138</f>
        <v>24.1128</v>
      </c>
      <c r="I138" s="89">
        <f t="shared" si="1244"/>
        <v>24.1128</v>
      </c>
      <c r="J138" s="89">
        <f t="shared" si="1244"/>
        <v>24.1128</v>
      </c>
      <c r="K138" s="89">
        <f t="shared" si="1244"/>
        <v>24.1128</v>
      </c>
      <c r="L138" s="89">
        <f t="shared" si="1244"/>
        <v>24.1128</v>
      </c>
      <c r="M138" s="89">
        <f t="shared" si="1244"/>
        <v>24.1128</v>
      </c>
      <c r="N138" s="89">
        <f t="shared" si="1244"/>
        <v>24.1128</v>
      </c>
      <c r="O138" s="89">
        <f t="shared" si="1244"/>
        <v>24.1128</v>
      </c>
      <c r="P138" s="89">
        <f t="shared" si="1244"/>
        <v>24.1128</v>
      </c>
      <c r="Q138" s="89">
        <f t="shared" si="1244"/>
        <v>24.1128</v>
      </c>
      <c r="R138" s="89">
        <f t="shared" si="1244"/>
        <v>24.1128</v>
      </c>
      <c r="S138" s="89">
        <f t="shared" si="1244"/>
        <v>24.1128</v>
      </c>
      <c r="T138" s="89">
        <f t="shared" si="1244"/>
        <v>24.1128</v>
      </c>
      <c r="U138" s="89">
        <f t="shared" si="1244"/>
        <v>24.1128</v>
      </c>
      <c r="V138" s="89">
        <f t="shared" si="1244"/>
        <v>24.1128</v>
      </c>
      <c r="W138" s="89">
        <f t="shared" si="1244"/>
        <v>24.1128</v>
      </c>
      <c r="X138" s="89">
        <f t="shared" si="1244"/>
        <v>24.1128</v>
      </c>
      <c r="Y138" s="89">
        <f t="shared" si="1244"/>
        <v>24.1128</v>
      </c>
      <c r="Z138" s="89">
        <f t="shared" si="1244"/>
        <v>24.1128</v>
      </c>
      <c r="AA138" s="89">
        <f t="shared" si="1244"/>
        <v>24.1128</v>
      </c>
      <c r="AB138" s="89">
        <f t="shared" si="1244"/>
        <v>24.1128</v>
      </c>
      <c r="AC138" s="89">
        <f t="shared" si="1244"/>
        <v>24.1128</v>
      </c>
      <c r="AD138" s="89">
        <f t="shared" si="1244"/>
        <v>24.1128</v>
      </c>
      <c r="AE138" s="89">
        <f t="shared" si="1244"/>
        <v>24.1128</v>
      </c>
      <c r="AF138" s="89">
        <f t="shared" si="1244"/>
        <v>24.1128</v>
      </c>
      <c r="AG138" s="89">
        <f t="shared" si="1244"/>
        <v>24.1128</v>
      </c>
      <c r="AH138" s="89">
        <f t="shared" si="1244"/>
        <v>24.1128</v>
      </c>
      <c r="AI138" s="89">
        <f t="shared" si="1244"/>
        <v>24.1128</v>
      </c>
      <c r="AJ138" s="89">
        <f t="shared" si="1244"/>
        <v>24.1128</v>
      </c>
      <c r="AK138" s="89">
        <f t="shared" si="1244"/>
        <v>24.1128</v>
      </c>
      <c r="AL138" s="89">
        <f t="shared" si="1244"/>
        <v>24.1128</v>
      </c>
      <c r="AM138" s="89">
        <f t="shared" si="1244"/>
        <v>24.1128</v>
      </c>
      <c r="AN138" s="89">
        <f t="shared" si="1244"/>
        <v>24.1128</v>
      </c>
      <c r="AO138" s="89">
        <f t="shared" si="1244"/>
        <v>24.1128</v>
      </c>
      <c r="AP138" s="89">
        <f t="shared" si="1244"/>
        <v>24.1128</v>
      </c>
      <c r="AQ138" s="89">
        <f t="shared" si="1244"/>
        <v>24.1128</v>
      </c>
      <c r="AR138" s="89">
        <f t="shared" si="1244"/>
        <v>24.1128</v>
      </c>
      <c r="AS138" s="89">
        <f t="shared" si="1244"/>
        <v>24.1128</v>
      </c>
      <c r="AT138" s="89">
        <f t="shared" si="1244"/>
        <v>24.1128</v>
      </c>
      <c r="AU138" s="89">
        <f t="shared" si="1244"/>
        <v>24.1128</v>
      </c>
      <c r="AV138" s="89">
        <f t="shared" si="1244"/>
        <v>24.1128</v>
      </c>
      <c r="AW138" s="89">
        <f t="shared" si="1244"/>
        <v>24.1128</v>
      </c>
      <c r="AX138" s="89">
        <f t="shared" si="1244"/>
        <v>24.1128</v>
      </c>
      <c r="AY138" s="89">
        <f t="shared" si="1244"/>
        <v>24.1128</v>
      </c>
      <c r="AZ138" s="89">
        <f t="shared" si="1244"/>
        <v>24.1128</v>
      </c>
      <c r="BA138" s="89">
        <f t="shared" si="1244"/>
        <v>24.1128</v>
      </c>
      <c r="BB138" s="89">
        <f t="shared" si="1244"/>
        <v>24.1128</v>
      </c>
      <c r="BC138" s="89">
        <f t="shared" ref="BC138:BC141" si="1245">BB138</f>
        <v>24.1128</v>
      </c>
      <c r="BD138" s="89">
        <f t="shared" ref="BD138:BD141" si="1246">BC138</f>
        <v>24.1128</v>
      </c>
      <c r="BE138" s="89">
        <f t="shared" ref="BE138:BE141" si="1247">BD138</f>
        <v>24.1128</v>
      </c>
      <c r="BF138" s="89">
        <f t="shared" ref="BF138:BF141" si="1248">BE138</f>
        <v>24.1128</v>
      </c>
      <c r="BG138" s="89">
        <f t="shared" ref="BG138:BG141" si="1249">BF138</f>
        <v>24.1128</v>
      </c>
      <c r="BH138" s="89">
        <f t="shared" ref="BH138:BH141" si="1250">BG138</f>
        <v>24.1128</v>
      </c>
      <c r="BI138" s="89">
        <f t="shared" ref="BI138:BI141" si="1251">BH138</f>
        <v>24.1128</v>
      </c>
      <c r="BJ138" s="89">
        <f t="shared" ref="BJ138:BJ141" si="1252">BI138</f>
        <v>24.1128</v>
      </c>
      <c r="BK138" s="89">
        <f t="shared" ref="BK138:BK141" si="1253">BJ138</f>
        <v>24.1128</v>
      </c>
      <c r="BL138" s="89">
        <f t="shared" ref="BL138:BL141" si="1254">BK138</f>
        <v>24.1128</v>
      </c>
      <c r="BM138" s="89">
        <f t="shared" ref="BM138:BM141" si="1255">BL138</f>
        <v>24.1128</v>
      </c>
      <c r="BN138" s="89">
        <f t="shared" ref="BN138:BN141" si="1256">BM138</f>
        <v>24.1128</v>
      </c>
      <c r="BO138" s="89">
        <f t="shared" ref="BO138:BO141" si="1257">BN138</f>
        <v>24.1128</v>
      </c>
      <c r="BP138" s="89">
        <f t="shared" ref="BP138:BP141" si="1258">BO138</f>
        <v>24.1128</v>
      </c>
      <c r="BQ138" s="89">
        <f t="shared" ref="BQ138:BQ141" si="1259">BP138</f>
        <v>24.1128</v>
      </c>
      <c r="BR138" s="89">
        <f t="shared" ref="BR138:BR141" si="1260">BQ138</f>
        <v>24.1128</v>
      </c>
      <c r="BS138" s="89">
        <f t="shared" ref="BS138:BS141" si="1261">BR138</f>
        <v>24.1128</v>
      </c>
      <c r="BT138" s="89">
        <f t="shared" ref="BT138:BT141" si="1262">BS138</f>
        <v>24.1128</v>
      </c>
      <c r="BU138" s="89">
        <f t="shared" ref="BU138:BU141" si="1263">BT138</f>
        <v>24.1128</v>
      </c>
      <c r="BV138" s="89">
        <f t="shared" ref="BV138:BV141" si="1264">BU138</f>
        <v>24.1128</v>
      </c>
      <c r="BW138" s="89">
        <f t="shared" ref="BW138:BW141" si="1265">BV138</f>
        <v>24.1128</v>
      </c>
      <c r="BX138" s="89">
        <f t="shared" ref="BX138:BX141" si="1266">BW138</f>
        <v>24.1128</v>
      </c>
      <c r="BY138" s="89">
        <f t="shared" ref="BY138:BY141" si="1267">BX138</f>
        <v>24.1128</v>
      </c>
      <c r="BZ138" s="89">
        <f t="shared" ref="BZ138:BZ141" si="1268">BY138</f>
        <v>24.1128</v>
      </c>
      <c r="CA138" s="89">
        <f t="shared" ref="CA138:CA141" si="1269">BZ138</f>
        <v>24.1128</v>
      </c>
      <c r="CB138" s="89">
        <f t="shared" ref="CB138:CB141" si="1270">CA138</f>
        <v>24.1128</v>
      </c>
      <c r="CC138" s="89">
        <f t="shared" ref="CC138:CC141" si="1271">CB138</f>
        <v>24.1128</v>
      </c>
    </row>
    <row r="139" spans="3:82" ht="10.199999999999999" customHeight="1" x14ac:dyDescent="0.45">
      <c r="C139" s="57"/>
      <c r="D139" s="478"/>
      <c r="E139" s="81" t="s">
        <v>170</v>
      </c>
      <c r="F139" s="86">
        <f>F187</f>
        <v>0.16200000000000001</v>
      </c>
      <c r="G139" s="89">
        <f>F139</f>
        <v>0.16200000000000001</v>
      </c>
      <c r="H139" s="89">
        <f t="shared" ref="H139:BB141" si="1272">G139</f>
        <v>0.16200000000000001</v>
      </c>
      <c r="I139" s="89">
        <f t="shared" si="1272"/>
        <v>0.16200000000000001</v>
      </c>
      <c r="J139" s="89">
        <f t="shared" si="1272"/>
        <v>0.16200000000000001</v>
      </c>
      <c r="K139" s="89">
        <f t="shared" si="1272"/>
        <v>0.16200000000000001</v>
      </c>
      <c r="L139" s="89">
        <f t="shared" si="1272"/>
        <v>0.16200000000000001</v>
      </c>
      <c r="M139" s="89">
        <f t="shared" si="1272"/>
        <v>0.16200000000000001</v>
      </c>
      <c r="N139" s="89">
        <f t="shared" si="1272"/>
        <v>0.16200000000000001</v>
      </c>
      <c r="O139" s="89">
        <f t="shared" si="1272"/>
        <v>0.16200000000000001</v>
      </c>
      <c r="P139" s="89">
        <f t="shared" si="1272"/>
        <v>0.16200000000000001</v>
      </c>
      <c r="Q139" s="89">
        <f t="shared" si="1272"/>
        <v>0.16200000000000001</v>
      </c>
      <c r="R139" s="89">
        <f t="shared" si="1272"/>
        <v>0.16200000000000001</v>
      </c>
      <c r="S139" s="89">
        <f t="shared" si="1272"/>
        <v>0.16200000000000001</v>
      </c>
      <c r="T139" s="89">
        <f t="shared" si="1272"/>
        <v>0.16200000000000001</v>
      </c>
      <c r="U139" s="89">
        <f t="shared" si="1272"/>
        <v>0.16200000000000001</v>
      </c>
      <c r="V139" s="89">
        <f t="shared" si="1272"/>
        <v>0.16200000000000001</v>
      </c>
      <c r="W139" s="89">
        <f t="shared" si="1272"/>
        <v>0.16200000000000001</v>
      </c>
      <c r="X139" s="89">
        <f t="shared" si="1272"/>
        <v>0.16200000000000001</v>
      </c>
      <c r="Y139" s="89">
        <f t="shared" si="1272"/>
        <v>0.16200000000000001</v>
      </c>
      <c r="Z139" s="89">
        <f t="shared" si="1272"/>
        <v>0.16200000000000001</v>
      </c>
      <c r="AA139" s="89">
        <f t="shared" si="1272"/>
        <v>0.16200000000000001</v>
      </c>
      <c r="AB139" s="89">
        <f t="shared" si="1272"/>
        <v>0.16200000000000001</v>
      </c>
      <c r="AC139" s="89">
        <f t="shared" si="1272"/>
        <v>0.16200000000000001</v>
      </c>
      <c r="AD139" s="89">
        <f t="shared" si="1272"/>
        <v>0.16200000000000001</v>
      </c>
      <c r="AE139" s="89">
        <f t="shared" si="1272"/>
        <v>0.16200000000000001</v>
      </c>
      <c r="AF139" s="89">
        <f t="shared" si="1272"/>
        <v>0.16200000000000001</v>
      </c>
      <c r="AG139" s="89">
        <f t="shared" si="1272"/>
        <v>0.16200000000000001</v>
      </c>
      <c r="AH139" s="89">
        <f t="shared" si="1272"/>
        <v>0.16200000000000001</v>
      </c>
      <c r="AI139" s="89">
        <f t="shared" si="1272"/>
        <v>0.16200000000000001</v>
      </c>
      <c r="AJ139" s="89">
        <f t="shared" si="1272"/>
        <v>0.16200000000000001</v>
      </c>
      <c r="AK139" s="89">
        <f t="shared" si="1272"/>
        <v>0.16200000000000001</v>
      </c>
      <c r="AL139" s="89">
        <f t="shared" si="1272"/>
        <v>0.16200000000000001</v>
      </c>
      <c r="AM139" s="89">
        <f t="shared" si="1272"/>
        <v>0.16200000000000001</v>
      </c>
      <c r="AN139" s="89">
        <f t="shared" si="1272"/>
        <v>0.16200000000000001</v>
      </c>
      <c r="AO139" s="89">
        <f t="shared" si="1272"/>
        <v>0.16200000000000001</v>
      </c>
      <c r="AP139" s="89">
        <f t="shared" si="1272"/>
        <v>0.16200000000000001</v>
      </c>
      <c r="AQ139" s="89">
        <f t="shared" si="1272"/>
        <v>0.16200000000000001</v>
      </c>
      <c r="AR139" s="89">
        <f t="shared" si="1272"/>
        <v>0.16200000000000001</v>
      </c>
      <c r="AS139" s="89">
        <f t="shared" si="1272"/>
        <v>0.16200000000000001</v>
      </c>
      <c r="AT139" s="89">
        <f t="shared" si="1272"/>
        <v>0.16200000000000001</v>
      </c>
      <c r="AU139" s="89">
        <f t="shared" si="1272"/>
        <v>0.16200000000000001</v>
      </c>
      <c r="AV139" s="89">
        <f t="shared" si="1272"/>
        <v>0.16200000000000001</v>
      </c>
      <c r="AW139" s="89">
        <f t="shared" si="1272"/>
        <v>0.16200000000000001</v>
      </c>
      <c r="AX139" s="89">
        <f t="shared" si="1272"/>
        <v>0.16200000000000001</v>
      </c>
      <c r="AY139" s="89">
        <f t="shared" si="1272"/>
        <v>0.16200000000000001</v>
      </c>
      <c r="AZ139" s="89">
        <f t="shared" si="1272"/>
        <v>0.16200000000000001</v>
      </c>
      <c r="BA139" s="89">
        <f t="shared" si="1272"/>
        <v>0.16200000000000001</v>
      </c>
      <c r="BB139" s="89">
        <f t="shared" si="1272"/>
        <v>0.16200000000000001</v>
      </c>
      <c r="BC139" s="89">
        <f t="shared" si="1245"/>
        <v>0.16200000000000001</v>
      </c>
      <c r="BD139" s="89">
        <f t="shared" si="1246"/>
        <v>0.16200000000000001</v>
      </c>
      <c r="BE139" s="89">
        <f t="shared" si="1247"/>
        <v>0.16200000000000001</v>
      </c>
      <c r="BF139" s="89">
        <f t="shared" si="1248"/>
        <v>0.16200000000000001</v>
      </c>
      <c r="BG139" s="89">
        <f t="shared" si="1249"/>
        <v>0.16200000000000001</v>
      </c>
      <c r="BH139" s="89">
        <f t="shared" si="1250"/>
        <v>0.16200000000000001</v>
      </c>
      <c r="BI139" s="89">
        <f t="shared" si="1251"/>
        <v>0.16200000000000001</v>
      </c>
      <c r="BJ139" s="89">
        <f t="shared" si="1252"/>
        <v>0.16200000000000001</v>
      </c>
      <c r="BK139" s="89">
        <f t="shared" si="1253"/>
        <v>0.16200000000000001</v>
      </c>
      <c r="BL139" s="89">
        <f t="shared" si="1254"/>
        <v>0.16200000000000001</v>
      </c>
      <c r="BM139" s="89">
        <f t="shared" si="1255"/>
        <v>0.16200000000000001</v>
      </c>
      <c r="BN139" s="89">
        <f t="shared" si="1256"/>
        <v>0.16200000000000001</v>
      </c>
      <c r="BO139" s="89">
        <f t="shared" si="1257"/>
        <v>0.16200000000000001</v>
      </c>
      <c r="BP139" s="89">
        <f t="shared" si="1258"/>
        <v>0.16200000000000001</v>
      </c>
      <c r="BQ139" s="89">
        <f t="shared" si="1259"/>
        <v>0.16200000000000001</v>
      </c>
      <c r="BR139" s="89">
        <f t="shared" si="1260"/>
        <v>0.16200000000000001</v>
      </c>
      <c r="BS139" s="89">
        <f t="shared" si="1261"/>
        <v>0.16200000000000001</v>
      </c>
      <c r="BT139" s="89">
        <f t="shared" si="1262"/>
        <v>0.16200000000000001</v>
      </c>
      <c r="BU139" s="89">
        <f t="shared" si="1263"/>
        <v>0.16200000000000001</v>
      </c>
      <c r="BV139" s="89">
        <f t="shared" si="1264"/>
        <v>0.16200000000000001</v>
      </c>
      <c r="BW139" s="89">
        <f t="shared" si="1265"/>
        <v>0.16200000000000001</v>
      </c>
      <c r="BX139" s="89">
        <f t="shared" si="1266"/>
        <v>0.16200000000000001</v>
      </c>
      <c r="BY139" s="89">
        <f t="shared" si="1267"/>
        <v>0.16200000000000001</v>
      </c>
      <c r="BZ139" s="89">
        <f t="shared" si="1268"/>
        <v>0.16200000000000001</v>
      </c>
      <c r="CA139" s="89">
        <f t="shared" si="1269"/>
        <v>0.16200000000000001</v>
      </c>
      <c r="CB139" s="89">
        <f t="shared" si="1270"/>
        <v>0.16200000000000001</v>
      </c>
      <c r="CC139" s="89">
        <f t="shared" si="1271"/>
        <v>0.16200000000000001</v>
      </c>
    </row>
    <row r="140" spans="3:82" ht="10.199999999999999" customHeight="1" x14ac:dyDescent="0.45">
      <c r="C140" s="57"/>
      <c r="D140" s="478"/>
      <c r="E140" s="81" t="s">
        <v>171</v>
      </c>
      <c r="F140" s="86">
        <f>F197</f>
        <v>37.332000000000001</v>
      </c>
      <c r="G140" s="89">
        <f t="shared" ref="G140:G141" si="1273">F140</f>
        <v>37.332000000000001</v>
      </c>
      <c r="H140" s="89">
        <f t="shared" si="1272"/>
        <v>37.332000000000001</v>
      </c>
      <c r="I140" s="89">
        <f t="shared" si="1272"/>
        <v>37.332000000000001</v>
      </c>
      <c r="J140" s="89">
        <f t="shared" si="1272"/>
        <v>37.332000000000001</v>
      </c>
      <c r="K140" s="89">
        <f t="shared" si="1272"/>
        <v>37.332000000000001</v>
      </c>
      <c r="L140" s="89">
        <f t="shared" si="1272"/>
        <v>37.332000000000001</v>
      </c>
      <c r="M140" s="89">
        <f t="shared" si="1272"/>
        <v>37.332000000000001</v>
      </c>
      <c r="N140" s="89">
        <f t="shared" si="1272"/>
        <v>37.332000000000001</v>
      </c>
      <c r="O140" s="89">
        <f t="shared" si="1272"/>
        <v>37.332000000000001</v>
      </c>
      <c r="P140" s="89">
        <f t="shared" si="1272"/>
        <v>37.332000000000001</v>
      </c>
      <c r="Q140" s="89">
        <f t="shared" si="1272"/>
        <v>37.332000000000001</v>
      </c>
      <c r="R140" s="89">
        <f t="shared" si="1272"/>
        <v>37.332000000000001</v>
      </c>
      <c r="S140" s="89">
        <f t="shared" si="1272"/>
        <v>37.332000000000001</v>
      </c>
      <c r="T140" s="89">
        <f t="shared" si="1272"/>
        <v>37.332000000000001</v>
      </c>
      <c r="U140" s="89">
        <f t="shared" si="1272"/>
        <v>37.332000000000001</v>
      </c>
      <c r="V140" s="89">
        <f t="shared" si="1272"/>
        <v>37.332000000000001</v>
      </c>
      <c r="W140" s="89">
        <f t="shared" si="1272"/>
        <v>37.332000000000001</v>
      </c>
      <c r="X140" s="89">
        <f t="shared" si="1272"/>
        <v>37.332000000000001</v>
      </c>
      <c r="Y140" s="89">
        <f t="shared" si="1272"/>
        <v>37.332000000000001</v>
      </c>
      <c r="Z140" s="89">
        <f t="shared" si="1272"/>
        <v>37.332000000000001</v>
      </c>
      <c r="AA140" s="89">
        <f t="shared" si="1272"/>
        <v>37.332000000000001</v>
      </c>
      <c r="AB140" s="89">
        <f t="shared" si="1272"/>
        <v>37.332000000000001</v>
      </c>
      <c r="AC140" s="89">
        <f t="shared" si="1272"/>
        <v>37.332000000000001</v>
      </c>
      <c r="AD140" s="89">
        <f t="shared" si="1272"/>
        <v>37.332000000000001</v>
      </c>
      <c r="AE140" s="89">
        <f t="shared" si="1272"/>
        <v>37.332000000000001</v>
      </c>
      <c r="AF140" s="89">
        <f t="shared" si="1272"/>
        <v>37.332000000000001</v>
      </c>
      <c r="AG140" s="89">
        <f t="shared" si="1272"/>
        <v>37.332000000000001</v>
      </c>
      <c r="AH140" s="89">
        <f t="shared" si="1272"/>
        <v>37.332000000000001</v>
      </c>
      <c r="AI140" s="89">
        <f t="shared" si="1272"/>
        <v>37.332000000000001</v>
      </c>
      <c r="AJ140" s="89">
        <f t="shared" si="1272"/>
        <v>37.332000000000001</v>
      </c>
      <c r="AK140" s="89">
        <f t="shared" si="1272"/>
        <v>37.332000000000001</v>
      </c>
      <c r="AL140" s="89">
        <f t="shared" si="1272"/>
        <v>37.332000000000001</v>
      </c>
      <c r="AM140" s="89">
        <f t="shared" si="1272"/>
        <v>37.332000000000001</v>
      </c>
      <c r="AN140" s="89">
        <f t="shared" si="1272"/>
        <v>37.332000000000001</v>
      </c>
      <c r="AO140" s="89">
        <f t="shared" si="1272"/>
        <v>37.332000000000001</v>
      </c>
      <c r="AP140" s="89">
        <f t="shared" si="1272"/>
        <v>37.332000000000001</v>
      </c>
      <c r="AQ140" s="89">
        <f t="shared" si="1272"/>
        <v>37.332000000000001</v>
      </c>
      <c r="AR140" s="89">
        <f t="shared" si="1272"/>
        <v>37.332000000000001</v>
      </c>
      <c r="AS140" s="89">
        <f t="shared" si="1272"/>
        <v>37.332000000000001</v>
      </c>
      <c r="AT140" s="89">
        <f t="shared" si="1272"/>
        <v>37.332000000000001</v>
      </c>
      <c r="AU140" s="89">
        <f t="shared" si="1272"/>
        <v>37.332000000000001</v>
      </c>
      <c r="AV140" s="89">
        <f t="shared" si="1272"/>
        <v>37.332000000000001</v>
      </c>
      <c r="AW140" s="89">
        <f t="shared" si="1272"/>
        <v>37.332000000000001</v>
      </c>
      <c r="AX140" s="89">
        <f t="shared" si="1272"/>
        <v>37.332000000000001</v>
      </c>
      <c r="AY140" s="89">
        <f t="shared" si="1272"/>
        <v>37.332000000000001</v>
      </c>
      <c r="AZ140" s="89">
        <f t="shared" si="1272"/>
        <v>37.332000000000001</v>
      </c>
      <c r="BA140" s="89">
        <f t="shared" si="1272"/>
        <v>37.332000000000001</v>
      </c>
      <c r="BB140" s="89">
        <f t="shared" si="1272"/>
        <v>37.332000000000001</v>
      </c>
      <c r="BC140" s="89">
        <f t="shared" si="1245"/>
        <v>37.332000000000001</v>
      </c>
      <c r="BD140" s="89">
        <f t="shared" si="1246"/>
        <v>37.332000000000001</v>
      </c>
      <c r="BE140" s="89">
        <f t="shared" si="1247"/>
        <v>37.332000000000001</v>
      </c>
      <c r="BF140" s="89">
        <f t="shared" si="1248"/>
        <v>37.332000000000001</v>
      </c>
      <c r="BG140" s="89">
        <f t="shared" si="1249"/>
        <v>37.332000000000001</v>
      </c>
      <c r="BH140" s="89">
        <f t="shared" si="1250"/>
        <v>37.332000000000001</v>
      </c>
      <c r="BI140" s="89">
        <f t="shared" si="1251"/>
        <v>37.332000000000001</v>
      </c>
      <c r="BJ140" s="89">
        <f t="shared" si="1252"/>
        <v>37.332000000000001</v>
      </c>
      <c r="BK140" s="89">
        <f t="shared" si="1253"/>
        <v>37.332000000000001</v>
      </c>
      <c r="BL140" s="89">
        <f t="shared" si="1254"/>
        <v>37.332000000000001</v>
      </c>
      <c r="BM140" s="89">
        <f t="shared" si="1255"/>
        <v>37.332000000000001</v>
      </c>
      <c r="BN140" s="89">
        <f t="shared" si="1256"/>
        <v>37.332000000000001</v>
      </c>
      <c r="BO140" s="89">
        <f t="shared" si="1257"/>
        <v>37.332000000000001</v>
      </c>
      <c r="BP140" s="89">
        <f t="shared" si="1258"/>
        <v>37.332000000000001</v>
      </c>
      <c r="BQ140" s="89">
        <f t="shared" si="1259"/>
        <v>37.332000000000001</v>
      </c>
      <c r="BR140" s="89">
        <f t="shared" si="1260"/>
        <v>37.332000000000001</v>
      </c>
      <c r="BS140" s="89">
        <f t="shared" si="1261"/>
        <v>37.332000000000001</v>
      </c>
      <c r="BT140" s="89">
        <f t="shared" si="1262"/>
        <v>37.332000000000001</v>
      </c>
      <c r="BU140" s="89">
        <f t="shared" si="1263"/>
        <v>37.332000000000001</v>
      </c>
      <c r="BV140" s="89">
        <f t="shared" si="1264"/>
        <v>37.332000000000001</v>
      </c>
      <c r="BW140" s="89">
        <f t="shared" si="1265"/>
        <v>37.332000000000001</v>
      </c>
      <c r="BX140" s="89">
        <f t="shared" si="1266"/>
        <v>37.332000000000001</v>
      </c>
      <c r="BY140" s="89">
        <f t="shared" si="1267"/>
        <v>37.332000000000001</v>
      </c>
      <c r="BZ140" s="89">
        <f t="shared" si="1268"/>
        <v>37.332000000000001</v>
      </c>
      <c r="CA140" s="89">
        <f t="shared" si="1269"/>
        <v>37.332000000000001</v>
      </c>
      <c r="CB140" s="89">
        <f t="shared" si="1270"/>
        <v>37.332000000000001</v>
      </c>
      <c r="CC140" s="89">
        <f t="shared" si="1271"/>
        <v>37.332000000000001</v>
      </c>
    </row>
    <row r="141" spans="3:82" ht="10.199999999999999" customHeight="1" x14ac:dyDescent="0.45">
      <c r="C141" s="57"/>
      <c r="D141" s="478"/>
      <c r="E141" s="103" t="s">
        <v>63</v>
      </c>
      <c r="F141" s="123">
        <v>0</v>
      </c>
      <c r="G141" s="124">
        <f t="shared" si="1273"/>
        <v>0</v>
      </c>
      <c r="H141" s="124">
        <f t="shared" si="1272"/>
        <v>0</v>
      </c>
      <c r="I141" s="124">
        <f t="shared" si="1272"/>
        <v>0</v>
      </c>
      <c r="J141" s="124">
        <f t="shared" si="1272"/>
        <v>0</v>
      </c>
      <c r="K141" s="124">
        <f t="shared" si="1272"/>
        <v>0</v>
      </c>
      <c r="L141" s="124">
        <f t="shared" si="1272"/>
        <v>0</v>
      </c>
      <c r="M141" s="124">
        <f t="shared" si="1272"/>
        <v>0</v>
      </c>
      <c r="N141" s="124">
        <f t="shared" si="1272"/>
        <v>0</v>
      </c>
      <c r="O141" s="124">
        <f t="shared" si="1272"/>
        <v>0</v>
      </c>
      <c r="P141" s="124">
        <f t="shared" si="1272"/>
        <v>0</v>
      </c>
      <c r="Q141" s="124">
        <f t="shared" si="1272"/>
        <v>0</v>
      </c>
      <c r="R141" s="124">
        <f t="shared" si="1272"/>
        <v>0</v>
      </c>
      <c r="S141" s="124">
        <f t="shared" si="1272"/>
        <v>0</v>
      </c>
      <c r="T141" s="124">
        <f t="shared" si="1272"/>
        <v>0</v>
      </c>
      <c r="U141" s="124">
        <f t="shared" si="1272"/>
        <v>0</v>
      </c>
      <c r="V141" s="124">
        <f t="shared" si="1272"/>
        <v>0</v>
      </c>
      <c r="W141" s="124">
        <f t="shared" si="1272"/>
        <v>0</v>
      </c>
      <c r="X141" s="124">
        <f t="shared" si="1272"/>
        <v>0</v>
      </c>
      <c r="Y141" s="124">
        <f t="shared" si="1272"/>
        <v>0</v>
      </c>
      <c r="Z141" s="124">
        <f t="shared" si="1272"/>
        <v>0</v>
      </c>
      <c r="AA141" s="124">
        <f t="shared" si="1272"/>
        <v>0</v>
      </c>
      <c r="AB141" s="124">
        <f t="shared" si="1272"/>
        <v>0</v>
      </c>
      <c r="AC141" s="124">
        <f t="shared" si="1272"/>
        <v>0</v>
      </c>
      <c r="AD141" s="124">
        <f t="shared" si="1272"/>
        <v>0</v>
      </c>
      <c r="AE141" s="124">
        <f t="shared" si="1272"/>
        <v>0</v>
      </c>
      <c r="AF141" s="124">
        <f t="shared" si="1272"/>
        <v>0</v>
      </c>
      <c r="AG141" s="124">
        <f t="shared" si="1272"/>
        <v>0</v>
      </c>
      <c r="AH141" s="124">
        <f t="shared" si="1272"/>
        <v>0</v>
      </c>
      <c r="AI141" s="124">
        <f t="shared" si="1272"/>
        <v>0</v>
      </c>
      <c r="AJ141" s="124">
        <f t="shared" si="1272"/>
        <v>0</v>
      </c>
      <c r="AK141" s="124">
        <f t="shared" si="1272"/>
        <v>0</v>
      </c>
      <c r="AL141" s="124">
        <f t="shared" si="1272"/>
        <v>0</v>
      </c>
      <c r="AM141" s="124">
        <f t="shared" si="1272"/>
        <v>0</v>
      </c>
      <c r="AN141" s="124">
        <f t="shared" si="1272"/>
        <v>0</v>
      </c>
      <c r="AO141" s="124">
        <f t="shared" si="1272"/>
        <v>0</v>
      </c>
      <c r="AP141" s="124">
        <f t="shared" si="1272"/>
        <v>0</v>
      </c>
      <c r="AQ141" s="124">
        <f t="shared" si="1272"/>
        <v>0</v>
      </c>
      <c r="AR141" s="124">
        <f t="shared" si="1272"/>
        <v>0</v>
      </c>
      <c r="AS141" s="124">
        <f t="shared" si="1272"/>
        <v>0</v>
      </c>
      <c r="AT141" s="124">
        <f t="shared" si="1272"/>
        <v>0</v>
      </c>
      <c r="AU141" s="124">
        <f t="shared" si="1272"/>
        <v>0</v>
      </c>
      <c r="AV141" s="124">
        <f t="shared" si="1272"/>
        <v>0</v>
      </c>
      <c r="AW141" s="124">
        <f t="shared" si="1272"/>
        <v>0</v>
      </c>
      <c r="AX141" s="124">
        <f t="shared" si="1272"/>
        <v>0</v>
      </c>
      <c r="AY141" s="124">
        <f t="shared" si="1272"/>
        <v>0</v>
      </c>
      <c r="AZ141" s="124">
        <f t="shared" si="1272"/>
        <v>0</v>
      </c>
      <c r="BA141" s="124">
        <f t="shared" si="1272"/>
        <v>0</v>
      </c>
      <c r="BB141" s="124">
        <f t="shared" si="1272"/>
        <v>0</v>
      </c>
      <c r="BC141" s="124">
        <f t="shared" si="1245"/>
        <v>0</v>
      </c>
      <c r="BD141" s="124">
        <f t="shared" si="1246"/>
        <v>0</v>
      </c>
      <c r="BE141" s="124">
        <f t="shared" si="1247"/>
        <v>0</v>
      </c>
      <c r="BF141" s="124">
        <f t="shared" si="1248"/>
        <v>0</v>
      </c>
      <c r="BG141" s="124">
        <f t="shared" si="1249"/>
        <v>0</v>
      </c>
      <c r="BH141" s="124">
        <f t="shared" si="1250"/>
        <v>0</v>
      </c>
      <c r="BI141" s="124">
        <f t="shared" si="1251"/>
        <v>0</v>
      </c>
      <c r="BJ141" s="124">
        <f t="shared" si="1252"/>
        <v>0</v>
      </c>
      <c r="BK141" s="124">
        <f t="shared" si="1253"/>
        <v>0</v>
      </c>
      <c r="BL141" s="124">
        <f t="shared" si="1254"/>
        <v>0</v>
      </c>
      <c r="BM141" s="124">
        <f t="shared" si="1255"/>
        <v>0</v>
      </c>
      <c r="BN141" s="124">
        <f t="shared" si="1256"/>
        <v>0</v>
      </c>
      <c r="BO141" s="124">
        <f t="shared" si="1257"/>
        <v>0</v>
      </c>
      <c r="BP141" s="124">
        <f t="shared" si="1258"/>
        <v>0</v>
      </c>
      <c r="BQ141" s="124">
        <f t="shared" si="1259"/>
        <v>0</v>
      </c>
      <c r="BR141" s="124">
        <f t="shared" si="1260"/>
        <v>0</v>
      </c>
      <c r="BS141" s="124">
        <f t="shared" si="1261"/>
        <v>0</v>
      </c>
      <c r="BT141" s="124">
        <f t="shared" si="1262"/>
        <v>0</v>
      </c>
      <c r="BU141" s="124">
        <f t="shared" si="1263"/>
        <v>0</v>
      </c>
      <c r="BV141" s="124">
        <f t="shared" si="1264"/>
        <v>0</v>
      </c>
      <c r="BW141" s="124">
        <f t="shared" si="1265"/>
        <v>0</v>
      </c>
      <c r="BX141" s="124">
        <f t="shared" si="1266"/>
        <v>0</v>
      </c>
      <c r="BY141" s="124">
        <f t="shared" si="1267"/>
        <v>0</v>
      </c>
      <c r="BZ141" s="124">
        <f t="shared" si="1268"/>
        <v>0</v>
      </c>
      <c r="CA141" s="124">
        <f t="shared" si="1269"/>
        <v>0</v>
      </c>
      <c r="CB141" s="124">
        <f t="shared" si="1270"/>
        <v>0</v>
      </c>
      <c r="CC141" s="124">
        <f t="shared" si="1271"/>
        <v>0</v>
      </c>
    </row>
    <row r="142" spans="3:82" ht="10.199999999999999" customHeight="1" x14ac:dyDescent="0.45">
      <c r="C142" s="57"/>
      <c r="D142" s="479"/>
      <c r="E142" s="108" t="s">
        <v>37</v>
      </c>
      <c r="F142" s="97">
        <f ca="1">IF(F132-SUM(F134:F141)&lt;=0,0,(F132-SUM(F134:F141)))</f>
        <v>164.89320000000001</v>
      </c>
      <c r="G142" s="122">
        <f ca="1">IF(G132-SUM(G134:G141)&lt;=0,0,(G132-SUM(G134:G141)))</f>
        <v>164.89320000000001</v>
      </c>
      <c r="H142" s="122">
        <f t="shared" ref="H142:BB142" ca="1" si="1274">IF(H132-SUM(H134:H141)&lt;=0,0,(H132-SUM(H134:H141)))</f>
        <v>164.89320000000001</v>
      </c>
      <c r="I142" s="122">
        <f t="shared" ca="1" si="1274"/>
        <v>164.89320000000001</v>
      </c>
      <c r="J142" s="122">
        <f t="shared" ca="1" si="1274"/>
        <v>164.89320000000001</v>
      </c>
      <c r="K142" s="122">
        <f t="shared" ca="1" si="1274"/>
        <v>164.89320000000001</v>
      </c>
      <c r="L142" s="122">
        <f t="shared" ca="1" si="1274"/>
        <v>164.89320000000001</v>
      </c>
      <c r="M142" s="122">
        <f t="shared" ca="1" si="1274"/>
        <v>164.89320000000001</v>
      </c>
      <c r="N142" s="122">
        <f t="shared" ca="1" si="1274"/>
        <v>164.89320000000001</v>
      </c>
      <c r="O142" s="122">
        <f t="shared" ca="1" si="1274"/>
        <v>164.89320000000001</v>
      </c>
      <c r="P142" s="122">
        <f t="shared" ca="1" si="1274"/>
        <v>164.89320000000001</v>
      </c>
      <c r="Q142" s="122">
        <f t="shared" ca="1" si="1274"/>
        <v>164.89320000000001</v>
      </c>
      <c r="R142" s="122">
        <f t="shared" ca="1" si="1274"/>
        <v>166.39320000000001</v>
      </c>
      <c r="S142" s="122">
        <f t="shared" ca="1" si="1274"/>
        <v>166.39320000000001</v>
      </c>
      <c r="T142" s="122">
        <f t="shared" ca="1" si="1274"/>
        <v>0</v>
      </c>
      <c r="U142" s="122">
        <f t="shared" ca="1" si="1274"/>
        <v>0</v>
      </c>
      <c r="V142" s="122">
        <f t="shared" ca="1" si="1274"/>
        <v>0</v>
      </c>
      <c r="W142" s="122">
        <f t="shared" ca="1" si="1274"/>
        <v>0</v>
      </c>
      <c r="X142" s="122">
        <f t="shared" ca="1" si="1274"/>
        <v>0</v>
      </c>
      <c r="Y142" s="122">
        <f t="shared" ca="1" si="1274"/>
        <v>0</v>
      </c>
      <c r="Z142" s="122">
        <f t="shared" ca="1" si="1274"/>
        <v>0</v>
      </c>
      <c r="AA142" s="122">
        <f t="shared" ca="1" si="1274"/>
        <v>0</v>
      </c>
      <c r="AB142" s="122">
        <f t="shared" ca="1" si="1274"/>
        <v>0</v>
      </c>
      <c r="AC142" s="122">
        <f t="shared" ca="1" si="1274"/>
        <v>0</v>
      </c>
      <c r="AD142" s="122">
        <f t="shared" ca="1" si="1274"/>
        <v>0</v>
      </c>
      <c r="AE142" s="122">
        <f t="shared" ca="1" si="1274"/>
        <v>0</v>
      </c>
      <c r="AF142" s="122">
        <f t="shared" ca="1" si="1274"/>
        <v>0</v>
      </c>
      <c r="AG142" s="122">
        <f t="shared" ca="1" si="1274"/>
        <v>0</v>
      </c>
      <c r="AH142" s="122">
        <f t="shared" ca="1" si="1274"/>
        <v>0</v>
      </c>
      <c r="AI142" s="122">
        <f t="shared" ca="1" si="1274"/>
        <v>0</v>
      </c>
      <c r="AJ142" s="122">
        <f t="shared" ca="1" si="1274"/>
        <v>0</v>
      </c>
      <c r="AK142" s="122">
        <f t="shared" ca="1" si="1274"/>
        <v>0</v>
      </c>
      <c r="AL142" s="122">
        <f t="shared" ca="1" si="1274"/>
        <v>0</v>
      </c>
      <c r="AM142" s="122">
        <f t="shared" ca="1" si="1274"/>
        <v>0</v>
      </c>
      <c r="AN142" s="122">
        <f t="shared" ca="1" si="1274"/>
        <v>0</v>
      </c>
      <c r="AO142" s="122">
        <f t="shared" ca="1" si="1274"/>
        <v>0</v>
      </c>
      <c r="AP142" s="122">
        <f t="shared" ca="1" si="1274"/>
        <v>0</v>
      </c>
      <c r="AQ142" s="122">
        <f t="shared" ca="1" si="1274"/>
        <v>0</v>
      </c>
      <c r="AR142" s="122">
        <f t="shared" ca="1" si="1274"/>
        <v>0</v>
      </c>
      <c r="AS142" s="122">
        <f t="shared" ca="1" si="1274"/>
        <v>0</v>
      </c>
      <c r="AT142" s="122">
        <f t="shared" ca="1" si="1274"/>
        <v>0</v>
      </c>
      <c r="AU142" s="122">
        <f t="shared" ca="1" si="1274"/>
        <v>0</v>
      </c>
      <c r="AV142" s="122">
        <f t="shared" ca="1" si="1274"/>
        <v>0</v>
      </c>
      <c r="AW142" s="122">
        <f t="shared" ca="1" si="1274"/>
        <v>0</v>
      </c>
      <c r="AX142" s="122">
        <f t="shared" ca="1" si="1274"/>
        <v>0</v>
      </c>
      <c r="AY142" s="122">
        <f t="shared" ca="1" si="1274"/>
        <v>0</v>
      </c>
      <c r="AZ142" s="122">
        <f t="shared" ca="1" si="1274"/>
        <v>0</v>
      </c>
      <c r="BA142" s="122">
        <f t="shared" ca="1" si="1274"/>
        <v>0</v>
      </c>
      <c r="BB142" s="122">
        <f t="shared" ca="1" si="1274"/>
        <v>0</v>
      </c>
      <c r="BC142" s="122">
        <f t="shared" ref="BC142:CC142" ca="1" si="1275">IF(BC132-SUM(BC134:BC141)&lt;=0,0,(BC132-SUM(BC134:BC141)))</f>
        <v>0</v>
      </c>
      <c r="BD142" s="122">
        <f t="shared" ca="1" si="1275"/>
        <v>0</v>
      </c>
      <c r="BE142" s="122">
        <f t="shared" ca="1" si="1275"/>
        <v>0</v>
      </c>
      <c r="BF142" s="122">
        <f t="shared" ca="1" si="1275"/>
        <v>0</v>
      </c>
      <c r="BG142" s="122">
        <f t="shared" ca="1" si="1275"/>
        <v>0</v>
      </c>
      <c r="BH142" s="122">
        <f t="shared" ca="1" si="1275"/>
        <v>0</v>
      </c>
      <c r="BI142" s="122">
        <f t="shared" ca="1" si="1275"/>
        <v>0</v>
      </c>
      <c r="BJ142" s="122">
        <f t="shared" ca="1" si="1275"/>
        <v>0</v>
      </c>
      <c r="BK142" s="122">
        <f t="shared" ca="1" si="1275"/>
        <v>0</v>
      </c>
      <c r="BL142" s="122">
        <f t="shared" ca="1" si="1275"/>
        <v>0</v>
      </c>
      <c r="BM142" s="122">
        <f t="shared" ca="1" si="1275"/>
        <v>0</v>
      </c>
      <c r="BN142" s="122">
        <f t="shared" ca="1" si="1275"/>
        <v>0</v>
      </c>
      <c r="BO142" s="122">
        <f t="shared" ca="1" si="1275"/>
        <v>0</v>
      </c>
      <c r="BP142" s="122">
        <f t="shared" ca="1" si="1275"/>
        <v>0</v>
      </c>
      <c r="BQ142" s="122">
        <f t="shared" ca="1" si="1275"/>
        <v>0</v>
      </c>
      <c r="BR142" s="122">
        <f t="shared" ca="1" si="1275"/>
        <v>0</v>
      </c>
      <c r="BS142" s="122">
        <f t="shared" ca="1" si="1275"/>
        <v>0</v>
      </c>
      <c r="BT142" s="122">
        <f t="shared" ca="1" si="1275"/>
        <v>0</v>
      </c>
      <c r="BU142" s="122">
        <f t="shared" ca="1" si="1275"/>
        <v>0</v>
      </c>
      <c r="BV142" s="122">
        <f t="shared" ca="1" si="1275"/>
        <v>0</v>
      </c>
      <c r="BW142" s="122">
        <f t="shared" ca="1" si="1275"/>
        <v>0</v>
      </c>
      <c r="BX142" s="122">
        <f t="shared" ca="1" si="1275"/>
        <v>0</v>
      </c>
      <c r="BY142" s="122">
        <f t="shared" ca="1" si="1275"/>
        <v>0</v>
      </c>
      <c r="BZ142" s="122">
        <f t="shared" ca="1" si="1275"/>
        <v>0</v>
      </c>
      <c r="CA142" s="122">
        <f t="shared" ca="1" si="1275"/>
        <v>0</v>
      </c>
      <c r="CB142" s="122">
        <f t="shared" ca="1" si="1275"/>
        <v>0</v>
      </c>
      <c r="CC142" s="122">
        <f t="shared" ca="1" si="1275"/>
        <v>0</v>
      </c>
    </row>
    <row r="143" spans="3:82" ht="5.4" customHeight="1" x14ac:dyDescent="0.45">
      <c r="C143" s="57"/>
      <c r="D143" s="71"/>
      <c r="E143" s="93"/>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c r="BO143" s="65"/>
      <c r="BP143" s="65"/>
      <c r="BQ143" s="65"/>
      <c r="BR143" s="65"/>
      <c r="BS143" s="65"/>
      <c r="BT143" s="65"/>
      <c r="BU143" s="65"/>
      <c r="BV143" s="65"/>
      <c r="BW143" s="65"/>
      <c r="BX143" s="65"/>
      <c r="BY143" s="65"/>
      <c r="BZ143" s="65"/>
      <c r="CA143" s="65"/>
      <c r="CB143" s="65"/>
      <c r="CC143" s="65"/>
    </row>
    <row r="144" spans="3:82" ht="10.199999999999999" customHeight="1" x14ac:dyDescent="0.45">
      <c r="C144" s="57"/>
      <c r="D144" s="484" t="s">
        <v>54</v>
      </c>
      <c r="E144" s="80" t="s">
        <v>172</v>
      </c>
      <c r="F144" s="76">
        <f ca="1">IF(F142&gt;40000000,45,(IF(F142&gt;18000000,40,(IF(F142&gt;9000000,33,(IF(F142&gt;6950000,23,(IF(F142&gt;3300000,20,(IF(F142&gt;1950000,10,5)))))))))))</f>
        <v>5</v>
      </c>
      <c r="G144" s="90">
        <f t="shared" ref="G144" ca="1" si="1276">IF(G142&gt;40000000,45,(IF(G142&gt;18000000,40,(IF(G142&gt;9000000,33,(IF(G142&gt;6950000,23,(IF(G142&gt;3300000,20,(IF(G142&gt;1950000,10,5)))))))))))</f>
        <v>5</v>
      </c>
      <c r="H144" s="90">
        <f t="shared" ref="H144:BB144" ca="1" si="1277">IF(H142&gt;40000000,45,(IF(H142&gt;18000000,40,(IF(H142&gt;9000000,33,(IF(H142&gt;6950000,23,(IF(H142&gt;3300000,20,(IF(H142&gt;1950000,10,5)))))))))))</f>
        <v>5</v>
      </c>
      <c r="I144" s="90">
        <f t="shared" ca="1" si="1277"/>
        <v>5</v>
      </c>
      <c r="J144" s="90">
        <f t="shared" ca="1" si="1277"/>
        <v>5</v>
      </c>
      <c r="K144" s="90">
        <f t="shared" ca="1" si="1277"/>
        <v>5</v>
      </c>
      <c r="L144" s="90">
        <f t="shared" ca="1" si="1277"/>
        <v>5</v>
      </c>
      <c r="M144" s="90">
        <f t="shared" ca="1" si="1277"/>
        <v>5</v>
      </c>
      <c r="N144" s="90">
        <f t="shared" ca="1" si="1277"/>
        <v>5</v>
      </c>
      <c r="O144" s="90">
        <f t="shared" ca="1" si="1277"/>
        <v>5</v>
      </c>
      <c r="P144" s="90">
        <f t="shared" ca="1" si="1277"/>
        <v>5</v>
      </c>
      <c r="Q144" s="90">
        <f t="shared" ca="1" si="1277"/>
        <v>5</v>
      </c>
      <c r="R144" s="90">
        <f t="shared" ca="1" si="1277"/>
        <v>5</v>
      </c>
      <c r="S144" s="90">
        <f t="shared" ca="1" si="1277"/>
        <v>5</v>
      </c>
      <c r="T144" s="90">
        <f t="shared" ca="1" si="1277"/>
        <v>5</v>
      </c>
      <c r="U144" s="90">
        <f t="shared" ca="1" si="1277"/>
        <v>5</v>
      </c>
      <c r="V144" s="90">
        <f t="shared" ca="1" si="1277"/>
        <v>5</v>
      </c>
      <c r="W144" s="90">
        <f t="shared" ca="1" si="1277"/>
        <v>5</v>
      </c>
      <c r="X144" s="90">
        <f t="shared" ca="1" si="1277"/>
        <v>5</v>
      </c>
      <c r="Y144" s="90">
        <f t="shared" ca="1" si="1277"/>
        <v>5</v>
      </c>
      <c r="Z144" s="90">
        <f t="shared" ca="1" si="1277"/>
        <v>5</v>
      </c>
      <c r="AA144" s="90">
        <f t="shared" ca="1" si="1277"/>
        <v>5</v>
      </c>
      <c r="AB144" s="90">
        <f t="shared" ca="1" si="1277"/>
        <v>5</v>
      </c>
      <c r="AC144" s="90">
        <f t="shared" ca="1" si="1277"/>
        <v>5</v>
      </c>
      <c r="AD144" s="90">
        <f t="shared" ca="1" si="1277"/>
        <v>5</v>
      </c>
      <c r="AE144" s="90">
        <f t="shared" ca="1" si="1277"/>
        <v>5</v>
      </c>
      <c r="AF144" s="90">
        <f t="shared" ca="1" si="1277"/>
        <v>5</v>
      </c>
      <c r="AG144" s="90">
        <f t="shared" ca="1" si="1277"/>
        <v>5</v>
      </c>
      <c r="AH144" s="90">
        <f t="shared" ca="1" si="1277"/>
        <v>5</v>
      </c>
      <c r="AI144" s="90">
        <f t="shared" ca="1" si="1277"/>
        <v>5</v>
      </c>
      <c r="AJ144" s="90">
        <f t="shared" ca="1" si="1277"/>
        <v>5</v>
      </c>
      <c r="AK144" s="90">
        <f t="shared" ca="1" si="1277"/>
        <v>5</v>
      </c>
      <c r="AL144" s="90">
        <f t="shared" ca="1" si="1277"/>
        <v>5</v>
      </c>
      <c r="AM144" s="90">
        <f t="shared" ca="1" si="1277"/>
        <v>5</v>
      </c>
      <c r="AN144" s="90">
        <f t="shared" ca="1" si="1277"/>
        <v>5</v>
      </c>
      <c r="AO144" s="90">
        <f t="shared" ca="1" si="1277"/>
        <v>5</v>
      </c>
      <c r="AP144" s="90">
        <f t="shared" ca="1" si="1277"/>
        <v>5</v>
      </c>
      <c r="AQ144" s="90">
        <f t="shared" ca="1" si="1277"/>
        <v>5</v>
      </c>
      <c r="AR144" s="90">
        <f t="shared" ca="1" si="1277"/>
        <v>5</v>
      </c>
      <c r="AS144" s="90">
        <f t="shared" ca="1" si="1277"/>
        <v>5</v>
      </c>
      <c r="AT144" s="90">
        <f t="shared" ca="1" si="1277"/>
        <v>5</v>
      </c>
      <c r="AU144" s="90">
        <f t="shared" ca="1" si="1277"/>
        <v>5</v>
      </c>
      <c r="AV144" s="90">
        <f t="shared" ca="1" si="1277"/>
        <v>5</v>
      </c>
      <c r="AW144" s="90">
        <f t="shared" ca="1" si="1277"/>
        <v>5</v>
      </c>
      <c r="AX144" s="90">
        <f t="shared" ca="1" si="1277"/>
        <v>5</v>
      </c>
      <c r="AY144" s="90">
        <f t="shared" ca="1" si="1277"/>
        <v>5</v>
      </c>
      <c r="AZ144" s="90">
        <f t="shared" ca="1" si="1277"/>
        <v>5</v>
      </c>
      <c r="BA144" s="90">
        <f t="shared" ca="1" si="1277"/>
        <v>5</v>
      </c>
      <c r="BB144" s="90">
        <f t="shared" ca="1" si="1277"/>
        <v>5</v>
      </c>
      <c r="BC144" s="90">
        <f t="shared" ref="BC144:CC144" ca="1" si="1278">IF(BC142&gt;40000000,45,(IF(BC142&gt;18000000,40,(IF(BC142&gt;9000000,33,(IF(BC142&gt;6950000,23,(IF(BC142&gt;3300000,20,(IF(BC142&gt;1950000,10,5)))))))))))</f>
        <v>5</v>
      </c>
      <c r="BD144" s="90">
        <f t="shared" ca="1" si="1278"/>
        <v>5</v>
      </c>
      <c r="BE144" s="90">
        <f t="shared" ca="1" si="1278"/>
        <v>5</v>
      </c>
      <c r="BF144" s="90">
        <f t="shared" ca="1" si="1278"/>
        <v>5</v>
      </c>
      <c r="BG144" s="90">
        <f t="shared" ca="1" si="1278"/>
        <v>5</v>
      </c>
      <c r="BH144" s="90">
        <f t="shared" ca="1" si="1278"/>
        <v>5</v>
      </c>
      <c r="BI144" s="90">
        <f t="shared" ca="1" si="1278"/>
        <v>5</v>
      </c>
      <c r="BJ144" s="90">
        <f t="shared" ca="1" si="1278"/>
        <v>5</v>
      </c>
      <c r="BK144" s="90">
        <f t="shared" ca="1" si="1278"/>
        <v>5</v>
      </c>
      <c r="BL144" s="90">
        <f t="shared" ca="1" si="1278"/>
        <v>5</v>
      </c>
      <c r="BM144" s="90">
        <f t="shared" ca="1" si="1278"/>
        <v>5</v>
      </c>
      <c r="BN144" s="90">
        <f t="shared" ca="1" si="1278"/>
        <v>5</v>
      </c>
      <c r="BO144" s="90">
        <f t="shared" ca="1" si="1278"/>
        <v>5</v>
      </c>
      <c r="BP144" s="90">
        <f t="shared" ca="1" si="1278"/>
        <v>5</v>
      </c>
      <c r="BQ144" s="90">
        <f t="shared" ca="1" si="1278"/>
        <v>5</v>
      </c>
      <c r="BR144" s="90">
        <f t="shared" ca="1" si="1278"/>
        <v>5</v>
      </c>
      <c r="BS144" s="90">
        <f t="shared" ca="1" si="1278"/>
        <v>5</v>
      </c>
      <c r="BT144" s="90">
        <f t="shared" ca="1" si="1278"/>
        <v>5</v>
      </c>
      <c r="BU144" s="90">
        <f t="shared" ca="1" si="1278"/>
        <v>5</v>
      </c>
      <c r="BV144" s="90">
        <f t="shared" ca="1" si="1278"/>
        <v>5</v>
      </c>
      <c r="BW144" s="90">
        <f t="shared" ca="1" si="1278"/>
        <v>5</v>
      </c>
      <c r="BX144" s="90">
        <f t="shared" ca="1" si="1278"/>
        <v>5</v>
      </c>
      <c r="BY144" s="90">
        <f t="shared" ca="1" si="1278"/>
        <v>5</v>
      </c>
      <c r="BZ144" s="90">
        <f t="shared" ca="1" si="1278"/>
        <v>5</v>
      </c>
      <c r="CA144" s="90">
        <f t="shared" ca="1" si="1278"/>
        <v>5</v>
      </c>
      <c r="CB144" s="90">
        <f t="shared" ca="1" si="1278"/>
        <v>5</v>
      </c>
      <c r="CC144" s="90">
        <f t="shared" ca="1" si="1278"/>
        <v>5</v>
      </c>
    </row>
    <row r="145" spans="3:81" ht="10.199999999999999" customHeight="1" x14ac:dyDescent="0.45">
      <c r="C145" s="57"/>
      <c r="D145" s="485"/>
      <c r="E145" s="103" t="s">
        <v>175</v>
      </c>
      <c r="F145" s="123">
        <f ca="1">IF(F142&gt;40000000,4796000,(IF(F142&gt;18000000,2790000,(IF(F142&gt;9000000,1536000,(IF(F142&gt;6950000,636000,(IF(F142&gt;3300000,427500,(IF(F142&gt;1950000,97500,0)))))))))))</f>
        <v>0</v>
      </c>
      <c r="G145" s="124">
        <f t="shared" ref="G145" ca="1" si="1279">IF(G142&gt;40000000,4796000,(IF(G142&gt;18000000,2790000,(IF(G142&gt;9000000,1536000,(IF(G142&gt;6950000,636000,(IF(G142&gt;3300000,427500,(IF(G142&gt;1950000,97500,0)))))))))))</f>
        <v>0</v>
      </c>
      <c r="H145" s="124">
        <f t="shared" ref="H145:BB145" ca="1" si="1280">IF(H142&gt;40000000,4796000,(IF(H142&gt;18000000,2790000,(IF(H142&gt;9000000,1536000,(IF(H142&gt;6950000,636000,(IF(H142&gt;3300000,427500,(IF(H142&gt;1950000,97500,0)))))))))))</f>
        <v>0</v>
      </c>
      <c r="I145" s="124">
        <f t="shared" ca="1" si="1280"/>
        <v>0</v>
      </c>
      <c r="J145" s="124">
        <f t="shared" ca="1" si="1280"/>
        <v>0</v>
      </c>
      <c r="K145" s="124">
        <f t="shared" ca="1" si="1280"/>
        <v>0</v>
      </c>
      <c r="L145" s="124">
        <f t="shared" ca="1" si="1280"/>
        <v>0</v>
      </c>
      <c r="M145" s="124">
        <f t="shared" ca="1" si="1280"/>
        <v>0</v>
      </c>
      <c r="N145" s="124">
        <f t="shared" ca="1" si="1280"/>
        <v>0</v>
      </c>
      <c r="O145" s="124">
        <f t="shared" ca="1" si="1280"/>
        <v>0</v>
      </c>
      <c r="P145" s="124">
        <f t="shared" ca="1" si="1280"/>
        <v>0</v>
      </c>
      <c r="Q145" s="124">
        <f t="shared" ca="1" si="1280"/>
        <v>0</v>
      </c>
      <c r="R145" s="124">
        <f t="shared" ca="1" si="1280"/>
        <v>0</v>
      </c>
      <c r="S145" s="124">
        <f t="shared" ca="1" si="1280"/>
        <v>0</v>
      </c>
      <c r="T145" s="124">
        <f t="shared" ca="1" si="1280"/>
        <v>0</v>
      </c>
      <c r="U145" s="124">
        <f t="shared" ca="1" si="1280"/>
        <v>0</v>
      </c>
      <c r="V145" s="124">
        <f t="shared" ca="1" si="1280"/>
        <v>0</v>
      </c>
      <c r="W145" s="124">
        <f t="shared" ca="1" si="1280"/>
        <v>0</v>
      </c>
      <c r="X145" s="124">
        <f t="shared" ca="1" si="1280"/>
        <v>0</v>
      </c>
      <c r="Y145" s="124">
        <f t="shared" ca="1" si="1280"/>
        <v>0</v>
      </c>
      <c r="Z145" s="124">
        <f t="shared" ca="1" si="1280"/>
        <v>0</v>
      </c>
      <c r="AA145" s="124">
        <f t="shared" ca="1" si="1280"/>
        <v>0</v>
      </c>
      <c r="AB145" s="124">
        <f t="shared" ca="1" si="1280"/>
        <v>0</v>
      </c>
      <c r="AC145" s="124">
        <f t="shared" ca="1" si="1280"/>
        <v>0</v>
      </c>
      <c r="AD145" s="124">
        <f t="shared" ca="1" si="1280"/>
        <v>0</v>
      </c>
      <c r="AE145" s="124">
        <f t="shared" ca="1" si="1280"/>
        <v>0</v>
      </c>
      <c r="AF145" s="124">
        <f t="shared" ca="1" si="1280"/>
        <v>0</v>
      </c>
      <c r="AG145" s="124">
        <f t="shared" ca="1" si="1280"/>
        <v>0</v>
      </c>
      <c r="AH145" s="124">
        <f t="shared" ca="1" si="1280"/>
        <v>0</v>
      </c>
      <c r="AI145" s="124">
        <f t="shared" ca="1" si="1280"/>
        <v>0</v>
      </c>
      <c r="AJ145" s="124">
        <f t="shared" ca="1" si="1280"/>
        <v>0</v>
      </c>
      <c r="AK145" s="124">
        <f t="shared" ca="1" si="1280"/>
        <v>0</v>
      </c>
      <c r="AL145" s="124">
        <f t="shared" ca="1" si="1280"/>
        <v>0</v>
      </c>
      <c r="AM145" s="124">
        <f t="shared" ca="1" si="1280"/>
        <v>0</v>
      </c>
      <c r="AN145" s="124">
        <f t="shared" ca="1" si="1280"/>
        <v>0</v>
      </c>
      <c r="AO145" s="124">
        <f t="shared" ca="1" si="1280"/>
        <v>0</v>
      </c>
      <c r="AP145" s="124">
        <f t="shared" ca="1" si="1280"/>
        <v>0</v>
      </c>
      <c r="AQ145" s="124">
        <f t="shared" ca="1" si="1280"/>
        <v>0</v>
      </c>
      <c r="AR145" s="124">
        <f t="shared" ca="1" si="1280"/>
        <v>0</v>
      </c>
      <c r="AS145" s="124">
        <f t="shared" ca="1" si="1280"/>
        <v>0</v>
      </c>
      <c r="AT145" s="124">
        <f t="shared" ca="1" si="1280"/>
        <v>0</v>
      </c>
      <c r="AU145" s="124">
        <f t="shared" ca="1" si="1280"/>
        <v>0</v>
      </c>
      <c r="AV145" s="124">
        <f t="shared" ca="1" si="1280"/>
        <v>0</v>
      </c>
      <c r="AW145" s="124">
        <f t="shared" ca="1" si="1280"/>
        <v>0</v>
      </c>
      <c r="AX145" s="124">
        <f t="shared" ca="1" si="1280"/>
        <v>0</v>
      </c>
      <c r="AY145" s="124">
        <f t="shared" ca="1" si="1280"/>
        <v>0</v>
      </c>
      <c r="AZ145" s="124">
        <f t="shared" ca="1" si="1280"/>
        <v>0</v>
      </c>
      <c r="BA145" s="124">
        <f t="shared" ca="1" si="1280"/>
        <v>0</v>
      </c>
      <c r="BB145" s="124">
        <f t="shared" ca="1" si="1280"/>
        <v>0</v>
      </c>
      <c r="BC145" s="124">
        <f t="shared" ref="BC145:CC145" ca="1" si="1281">IF(BC142&gt;40000000,4796000,(IF(BC142&gt;18000000,2790000,(IF(BC142&gt;9000000,1536000,(IF(BC142&gt;6950000,636000,(IF(BC142&gt;3300000,427500,(IF(BC142&gt;1950000,97500,0)))))))))))</f>
        <v>0</v>
      </c>
      <c r="BD145" s="124">
        <f t="shared" ca="1" si="1281"/>
        <v>0</v>
      </c>
      <c r="BE145" s="124">
        <f t="shared" ca="1" si="1281"/>
        <v>0</v>
      </c>
      <c r="BF145" s="124">
        <f t="shared" ca="1" si="1281"/>
        <v>0</v>
      </c>
      <c r="BG145" s="124">
        <f t="shared" ca="1" si="1281"/>
        <v>0</v>
      </c>
      <c r="BH145" s="124">
        <f t="shared" ca="1" si="1281"/>
        <v>0</v>
      </c>
      <c r="BI145" s="124">
        <f t="shared" ca="1" si="1281"/>
        <v>0</v>
      </c>
      <c r="BJ145" s="124">
        <f t="shared" ca="1" si="1281"/>
        <v>0</v>
      </c>
      <c r="BK145" s="124">
        <f t="shared" ca="1" si="1281"/>
        <v>0</v>
      </c>
      <c r="BL145" s="124">
        <f t="shared" ca="1" si="1281"/>
        <v>0</v>
      </c>
      <c r="BM145" s="124">
        <f t="shared" ca="1" si="1281"/>
        <v>0</v>
      </c>
      <c r="BN145" s="124">
        <f t="shared" ca="1" si="1281"/>
        <v>0</v>
      </c>
      <c r="BO145" s="124">
        <f t="shared" ca="1" si="1281"/>
        <v>0</v>
      </c>
      <c r="BP145" s="124">
        <f t="shared" ca="1" si="1281"/>
        <v>0</v>
      </c>
      <c r="BQ145" s="124">
        <f t="shared" ca="1" si="1281"/>
        <v>0</v>
      </c>
      <c r="BR145" s="124">
        <f t="shared" ca="1" si="1281"/>
        <v>0</v>
      </c>
      <c r="BS145" s="124">
        <f t="shared" ca="1" si="1281"/>
        <v>0</v>
      </c>
      <c r="BT145" s="124">
        <f t="shared" ca="1" si="1281"/>
        <v>0</v>
      </c>
      <c r="BU145" s="124">
        <f t="shared" ca="1" si="1281"/>
        <v>0</v>
      </c>
      <c r="BV145" s="124">
        <f t="shared" ca="1" si="1281"/>
        <v>0</v>
      </c>
      <c r="BW145" s="124">
        <f t="shared" ca="1" si="1281"/>
        <v>0</v>
      </c>
      <c r="BX145" s="124">
        <f t="shared" ca="1" si="1281"/>
        <v>0</v>
      </c>
      <c r="BY145" s="124">
        <f t="shared" ca="1" si="1281"/>
        <v>0</v>
      </c>
      <c r="BZ145" s="124">
        <f t="shared" ca="1" si="1281"/>
        <v>0</v>
      </c>
      <c r="CA145" s="124">
        <f t="shared" ca="1" si="1281"/>
        <v>0</v>
      </c>
      <c r="CB145" s="124">
        <f t="shared" ca="1" si="1281"/>
        <v>0</v>
      </c>
      <c r="CC145" s="124">
        <f t="shared" ca="1" si="1281"/>
        <v>0</v>
      </c>
    </row>
    <row r="146" spans="3:81" ht="10.199999999999999" customHeight="1" x14ac:dyDescent="0.45">
      <c r="C146" s="57"/>
      <c r="D146" s="486"/>
      <c r="E146" s="121" t="s">
        <v>176</v>
      </c>
      <c r="F146" s="99">
        <f t="shared" ref="F146:AK146" ca="1" si="1282">ROUNDDOWN((F142*10000*F144/100-F145*10000)*1.021/100,0)*100/10000</f>
        <v>8.41</v>
      </c>
      <c r="G146" s="125">
        <f t="shared" ca="1" si="1282"/>
        <v>8.41</v>
      </c>
      <c r="H146" s="125">
        <f t="shared" ca="1" si="1282"/>
        <v>8.41</v>
      </c>
      <c r="I146" s="125">
        <f t="shared" ca="1" si="1282"/>
        <v>8.41</v>
      </c>
      <c r="J146" s="125">
        <f t="shared" ca="1" si="1282"/>
        <v>8.41</v>
      </c>
      <c r="K146" s="125">
        <f t="shared" ca="1" si="1282"/>
        <v>8.41</v>
      </c>
      <c r="L146" s="125">
        <f t="shared" ca="1" si="1282"/>
        <v>8.41</v>
      </c>
      <c r="M146" s="125">
        <f t="shared" ca="1" si="1282"/>
        <v>8.41</v>
      </c>
      <c r="N146" s="125">
        <f t="shared" ca="1" si="1282"/>
        <v>8.41</v>
      </c>
      <c r="O146" s="125">
        <f t="shared" ca="1" si="1282"/>
        <v>8.41</v>
      </c>
      <c r="P146" s="125">
        <f t="shared" ca="1" si="1282"/>
        <v>8.41</v>
      </c>
      <c r="Q146" s="125">
        <f t="shared" ca="1" si="1282"/>
        <v>8.41</v>
      </c>
      <c r="R146" s="125">
        <f t="shared" ca="1" si="1282"/>
        <v>8.49</v>
      </c>
      <c r="S146" s="125">
        <f t="shared" ca="1" si="1282"/>
        <v>8.49</v>
      </c>
      <c r="T146" s="125">
        <f t="shared" ca="1" si="1282"/>
        <v>0</v>
      </c>
      <c r="U146" s="125">
        <f t="shared" ca="1" si="1282"/>
        <v>0</v>
      </c>
      <c r="V146" s="125">
        <f t="shared" ca="1" si="1282"/>
        <v>0</v>
      </c>
      <c r="W146" s="125">
        <f t="shared" ca="1" si="1282"/>
        <v>0</v>
      </c>
      <c r="X146" s="125">
        <f t="shared" ca="1" si="1282"/>
        <v>0</v>
      </c>
      <c r="Y146" s="125">
        <f t="shared" ca="1" si="1282"/>
        <v>0</v>
      </c>
      <c r="Z146" s="125">
        <f t="shared" ca="1" si="1282"/>
        <v>0</v>
      </c>
      <c r="AA146" s="125">
        <f t="shared" ca="1" si="1282"/>
        <v>0</v>
      </c>
      <c r="AB146" s="125">
        <f t="shared" ca="1" si="1282"/>
        <v>0</v>
      </c>
      <c r="AC146" s="125">
        <f t="shared" ca="1" si="1282"/>
        <v>0</v>
      </c>
      <c r="AD146" s="125">
        <f t="shared" ca="1" si="1282"/>
        <v>0</v>
      </c>
      <c r="AE146" s="125">
        <f t="shared" ca="1" si="1282"/>
        <v>0</v>
      </c>
      <c r="AF146" s="125">
        <f t="shared" ca="1" si="1282"/>
        <v>0</v>
      </c>
      <c r="AG146" s="125">
        <f t="shared" ca="1" si="1282"/>
        <v>0</v>
      </c>
      <c r="AH146" s="125">
        <f t="shared" ca="1" si="1282"/>
        <v>0</v>
      </c>
      <c r="AI146" s="125">
        <f t="shared" ca="1" si="1282"/>
        <v>0</v>
      </c>
      <c r="AJ146" s="125">
        <f t="shared" ca="1" si="1282"/>
        <v>0</v>
      </c>
      <c r="AK146" s="125">
        <f t="shared" ca="1" si="1282"/>
        <v>0</v>
      </c>
      <c r="AL146" s="125">
        <f t="shared" ref="AL146:BB146" ca="1" si="1283">ROUNDDOWN((AL142*10000*AL144/100-AL145*10000)*1.021/100,0)*100/10000</f>
        <v>0</v>
      </c>
      <c r="AM146" s="125">
        <f t="shared" ca="1" si="1283"/>
        <v>0</v>
      </c>
      <c r="AN146" s="125">
        <f t="shared" ca="1" si="1283"/>
        <v>0</v>
      </c>
      <c r="AO146" s="125">
        <f t="shared" ca="1" si="1283"/>
        <v>0</v>
      </c>
      <c r="AP146" s="125">
        <f t="shared" ca="1" si="1283"/>
        <v>0</v>
      </c>
      <c r="AQ146" s="125">
        <f t="shared" ca="1" si="1283"/>
        <v>0</v>
      </c>
      <c r="AR146" s="125">
        <f t="shared" ca="1" si="1283"/>
        <v>0</v>
      </c>
      <c r="AS146" s="125">
        <f t="shared" ca="1" si="1283"/>
        <v>0</v>
      </c>
      <c r="AT146" s="125">
        <f t="shared" ca="1" si="1283"/>
        <v>0</v>
      </c>
      <c r="AU146" s="125">
        <f t="shared" ca="1" si="1283"/>
        <v>0</v>
      </c>
      <c r="AV146" s="125">
        <f t="shared" ca="1" si="1283"/>
        <v>0</v>
      </c>
      <c r="AW146" s="125">
        <f t="shared" ca="1" si="1283"/>
        <v>0</v>
      </c>
      <c r="AX146" s="125">
        <f t="shared" ca="1" si="1283"/>
        <v>0</v>
      </c>
      <c r="AY146" s="125">
        <f t="shared" ca="1" si="1283"/>
        <v>0</v>
      </c>
      <c r="AZ146" s="125">
        <f t="shared" ca="1" si="1283"/>
        <v>0</v>
      </c>
      <c r="BA146" s="125">
        <f t="shared" ca="1" si="1283"/>
        <v>0</v>
      </c>
      <c r="BB146" s="125">
        <f t="shared" ca="1" si="1283"/>
        <v>0</v>
      </c>
      <c r="BC146" s="125">
        <f t="shared" ref="BC146:CC146" ca="1" si="1284">ROUNDDOWN((BC142*10000*BC144/100-BC145*10000)*1.021/100,0)*100/10000</f>
        <v>0</v>
      </c>
      <c r="BD146" s="125">
        <f t="shared" ca="1" si="1284"/>
        <v>0</v>
      </c>
      <c r="BE146" s="125">
        <f t="shared" ca="1" si="1284"/>
        <v>0</v>
      </c>
      <c r="BF146" s="125">
        <f t="shared" ca="1" si="1284"/>
        <v>0</v>
      </c>
      <c r="BG146" s="125">
        <f t="shared" ca="1" si="1284"/>
        <v>0</v>
      </c>
      <c r="BH146" s="125">
        <f t="shared" ca="1" si="1284"/>
        <v>0</v>
      </c>
      <c r="BI146" s="125">
        <f t="shared" ca="1" si="1284"/>
        <v>0</v>
      </c>
      <c r="BJ146" s="125">
        <f t="shared" ca="1" si="1284"/>
        <v>0</v>
      </c>
      <c r="BK146" s="125">
        <f t="shared" ca="1" si="1284"/>
        <v>0</v>
      </c>
      <c r="BL146" s="125">
        <f t="shared" ca="1" si="1284"/>
        <v>0</v>
      </c>
      <c r="BM146" s="125">
        <f t="shared" ca="1" si="1284"/>
        <v>0</v>
      </c>
      <c r="BN146" s="125">
        <f t="shared" ca="1" si="1284"/>
        <v>0</v>
      </c>
      <c r="BO146" s="125">
        <f t="shared" ca="1" si="1284"/>
        <v>0</v>
      </c>
      <c r="BP146" s="125">
        <f t="shared" ca="1" si="1284"/>
        <v>0</v>
      </c>
      <c r="BQ146" s="125">
        <f t="shared" ca="1" si="1284"/>
        <v>0</v>
      </c>
      <c r="BR146" s="125">
        <f t="shared" ca="1" si="1284"/>
        <v>0</v>
      </c>
      <c r="BS146" s="125">
        <f t="shared" ca="1" si="1284"/>
        <v>0</v>
      </c>
      <c r="BT146" s="125">
        <f t="shared" ca="1" si="1284"/>
        <v>0</v>
      </c>
      <c r="BU146" s="125">
        <f t="shared" ca="1" si="1284"/>
        <v>0</v>
      </c>
      <c r="BV146" s="125">
        <f t="shared" ca="1" si="1284"/>
        <v>0</v>
      </c>
      <c r="BW146" s="125">
        <f t="shared" ca="1" si="1284"/>
        <v>0</v>
      </c>
      <c r="BX146" s="125">
        <f t="shared" ca="1" si="1284"/>
        <v>0</v>
      </c>
      <c r="BY146" s="125">
        <f t="shared" ca="1" si="1284"/>
        <v>0</v>
      </c>
      <c r="BZ146" s="125">
        <f t="shared" ca="1" si="1284"/>
        <v>0</v>
      </c>
      <c r="CA146" s="125">
        <f t="shared" ca="1" si="1284"/>
        <v>0</v>
      </c>
      <c r="CB146" s="125">
        <f t="shared" ca="1" si="1284"/>
        <v>0</v>
      </c>
      <c r="CC146" s="125">
        <f t="shared" ca="1" si="1284"/>
        <v>0</v>
      </c>
    </row>
    <row r="147" spans="3:81" ht="8.4" customHeight="1" x14ac:dyDescent="0.45">
      <c r="C147" s="57"/>
      <c r="D147" s="70"/>
      <c r="E147" s="70"/>
      <c r="F147" s="94"/>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row>
    <row r="148" spans="3:81" ht="12" customHeight="1" x14ac:dyDescent="0.45">
      <c r="C148" s="57"/>
      <c r="D148" s="482" t="s">
        <v>47</v>
      </c>
      <c r="E148" s="483"/>
      <c r="F148" s="219">
        <f ca="1">IF(F163&lt;0,0,F163)</f>
        <v>17.850000000000001</v>
      </c>
      <c r="G148" s="220">
        <f t="shared" ref="G148:BB148" ca="1" si="1285">IF(G163&lt;0,0,G163)</f>
        <v>19.59</v>
      </c>
      <c r="H148" s="220">
        <f t="shared" ca="1" si="1285"/>
        <v>21.32</v>
      </c>
      <c r="I148" s="220">
        <f t="shared" ca="1" si="1285"/>
        <v>23.06</v>
      </c>
      <c r="J148" s="220">
        <f t="shared" ca="1" si="1285"/>
        <v>24.79</v>
      </c>
      <c r="K148" s="220">
        <f t="shared" ca="1" si="1285"/>
        <v>26.52</v>
      </c>
      <c r="L148" s="220">
        <f t="shared" ca="1" si="1285"/>
        <v>28.26</v>
      </c>
      <c r="M148" s="220">
        <f t="shared" ca="1" si="1285"/>
        <v>29.99</v>
      </c>
      <c r="N148" s="220">
        <f t="shared" ca="1" si="1285"/>
        <v>31.73</v>
      </c>
      <c r="O148" s="220">
        <f t="shared" ca="1" si="1285"/>
        <v>33.46</v>
      </c>
      <c r="P148" s="220">
        <f t="shared" ca="1" si="1285"/>
        <v>35.200000000000003</v>
      </c>
      <c r="Q148" s="220">
        <f t="shared" ca="1" si="1285"/>
        <v>36.93</v>
      </c>
      <c r="R148" s="220">
        <f t="shared" ca="1" si="1285"/>
        <v>39</v>
      </c>
      <c r="S148" s="220">
        <f t="shared" ca="1" si="1285"/>
        <v>40.75</v>
      </c>
      <c r="T148" s="220">
        <f t="shared" ca="1" si="1285"/>
        <v>0</v>
      </c>
      <c r="U148" s="220">
        <f t="shared" ca="1" si="1285"/>
        <v>0</v>
      </c>
      <c r="V148" s="220">
        <f t="shared" ca="1" si="1285"/>
        <v>0</v>
      </c>
      <c r="W148" s="220">
        <f t="shared" ca="1" si="1285"/>
        <v>0</v>
      </c>
      <c r="X148" s="220">
        <f t="shared" ca="1" si="1285"/>
        <v>0</v>
      </c>
      <c r="Y148" s="220">
        <f t="shared" ca="1" si="1285"/>
        <v>0</v>
      </c>
      <c r="Z148" s="220">
        <f t="shared" ca="1" si="1285"/>
        <v>0</v>
      </c>
      <c r="AA148" s="220">
        <f t="shared" ca="1" si="1285"/>
        <v>0</v>
      </c>
      <c r="AB148" s="220">
        <f t="shared" ca="1" si="1285"/>
        <v>0</v>
      </c>
      <c r="AC148" s="220">
        <f t="shared" ca="1" si="1285"/>
        <v>0</v>
      </c>
      <c r="AD148" s="220">
        <f t="shared" ca="1" si="1285"/>
        <v>0</v>
      </c>
      <c r="AE148" s="220">
        <f t="shared" ca="1" si="1285"/>
        <v>0</v>
      </c>
      <c r="AF148" s="220">
        <f t="shared" ca="1" si="1285"/>
        <v>0</v>
      </c>
      <c r="AG148" s="220">
        <f t="shared" ca="1" si="1285"/>
        <v>0</v>
      </c>
      <c r="AH148" s="220">
        <f t="shared" ca="1" si="1285"/>
        <v>0</v>
      </c>
      <c r="AI148" s="220">
        <f t="shared" ca="1" si="1285"/>
        <v>0</v>
      </c>
      <c r="AJ148" s="220">
        <f t="shared" ca="1" si="1285"/>
        <v>0</v>
      </c>
      <c r="AK148" s="220">
        <f t="shared" ca="1" si="1285"/>
        <v>0</v>
      </c>
      <c r="AL148" s="220">
        <f t="shared" ca="1" si="1285"/>
        <v>0</v>
      </c>
      <c r="AM148" s="220">
        <f t="shared" ca="1" si="1285"/>
        <v>0</v>
      </c>
      <c r="AN148" s="220">
        <f t="shared" ca="1" si="1285"/>
        <v>0</v>
      </c>
      <c r="AO148" s="220">
        <f t="shared" ca="1" si="1285"/>
        <v>0</v>
      </c>
      <c r="AP148" s="220">
        <f t="shared" ca="1" si="1285"/>
        <v>0</v>
      </c>
      <c r="AQ148" s="220">
        <f t="shared" ca="1" si="1285"/>
        <v>0</v>
      </c>
      <c r="AR148" s="220">
        <f t="shared" ca="1" si="1285"/>
        <v>0</v>
      </c>
      <c r="AS148" s="220">
        <f t="shared" ca="1" si="1285"/>
        <v>0</v>
      </c>
      <c r="AT148" s="220">
        <f t="shared" ca="1" si="1285"/>
        <v>0</v>
      </c>
      <c r="AU148" s="220">
        <f t="shared" ca="1" si="1285"/>
        <v>0</v>
      </c>
      <c r="AV148" s="220">
        <f t="shared" ca="1" si="1285"/>
        <v>0</v>
      </c>
      <c r="AW148" s="220">
        <f t="shared" ca="1" si="1285"/>
        <v>0</v>
      </c>
      <c r="AX148" s="220">
        <f t="shared" ca="1" si="1285"/>
        <v>0</v>
      </c>
      <c r="AY148" s="220">
        <f t="shared" ca="1" si="1285"/>
        <v>0</v>
      </c>
      <c r="AZ148" s="220">
        <f t="shared" ca="1" si="1285"/>
        <v>0</v>
      </c>
      <c r="BA148" s="220">
        <f t="shared" ca="1" si="1285"/>
        <v>0</v>
      </c>
      <c r="BB148" s="220">
        <f t="shared" ca="1" si="1285"/>
        <v>0</v>
      </c>
      <c r="BC148" s="220">
        <f t="shared" ref="BC148:CC148" ca="1" si="1286">IF(BC163&lt;0,0,BC163)</f>
        <v>0</v>
      </c>
      <c r="BD148" s="220">
        <f t="shared" ca="1" si="1286"/>
        <v>0</v>
      </c>
      <c r="BE148" s="220">
        <f t="shared" ca="1" si="1286"/>
        <v>0</v>
      </c>
      <c r="BF148" s="220">
        <f t="shared" ca="1" si="1286"/>
        <v>0</v>
      </c>
      <c r="BG148" s="220">
        <f t="shared" ca="1" si="1286"/>
        <v>0</v>
      </c>
      <c r="BH148" s="220">
        <f t="shared" ca="1" si="1286"/>
        <v>0</v>
      </c>
      <c r="BI148" s="220">
        <f t="shared" ca="1" si="1286"/>
        <v>0</v>
      </c>
      <c r="BJ148" s="220">
        <f t="shared" ca="1" si="1286"/>
        <v>0</v>
      </c>
      <c r="BK148" s="220">
        <f t="shared" ca="1" si="1286"/>
        <v>0</v>
      </c>
      <c r="BL148" s="220">
        <f t="shared" ca="1" si="1286"/>
        <v>0</v>
      </c>
      <c r="BM148" s="220">
        <f t="shared" ca="1" si="1286"/>
        <v>0</v>
      </c>
      <c r="BN148" s="220">
        <f t="shared" ca="1" si="1286"/>
        <v>0</v>
      </c>
      <c r="BO148" s="220">
        <f t="shared" ca="1" si="1286"/>
        <v>0</v>
      </c>
      <c r="BP148" s="220">
        <f t="shared" ca="1" si="1286"/>
        <v>0</v>
      </c>
      <c r="BQ148" s="220">
        <f t="shared" ca="1" si="1286"/>
        <v>0</v>
      </c>
      <c r="BR148" s="220">
        <f t="shared" ca="1" si="1286"/>
        <v>0</v>
      </c>
      <c r="BS148" s="220">
        <f t="shared" ca="1" si="1286"/>
        <v>0</v>
      </c>
      <c r="BT148" s="220">
        <f t="shared" ca="1" si="1286"/>
        <v>0</v>
      </c>
      <c r="BU148" s="220">
        <f t="shared" ca="1" si="1286"/>
        <v>0</v>
      </c>
      <c r="BV148" s="220">
        <f t="shared" ca="1" si="1286"/>
        <v>0</v>
      </c>
      <c r="BW148" s="220">
        <f t="shared" ca="1" si="1286"/>
        <v>0</v>
      </c>
      <c r="BX148" s="220">
        <f t="shared" ca="1" si="1286"/>
        <v>0</v>
      </c>
      <c r="BY148" s="220">
        <f t="shared" ca="1" si="1286"/>
        <v>0</v>
      </c>
      <c r="BZ148" s="220">
        <f t="shared" ca="1" si="1286"/>
        <v>0</v>
      </c>
      <c r="CA148" s="220">
        <f t="shared" ca="1" si="1286"/>
        <v>0</v>
      </c>
      <c r="CB148" s="220">
        <f t="shared" ca="1" si="1286"/>
        <v>0</v>
      </c>
      <c r="CC148" s="220">
        <f t="shared" ca="1" si="1286"/>
        <v>0</v>
      </c>
    </row>
    <row r="149" spans="3:81" ht="10.199999999999999" customHeight="1" x14ac:dyDescent="0.45">
      <c r="C149" s="57"/>
      <c r="D149" s="104"/>
      <c r="E149" s="98" t="s">
        <v>188</v>
      </c>
      <c r="F149" s="78">
        <f t="shared" ref="F149:AK149" si="1287">F132</f>
        <v>276</v>
      </c>
      <c r="G149" s="92">
        <f t="shared" si="1287"/>
        <v>276</v>
      </c>
      <c r="H149" s="92">
        <f t="shared" si="1287"/>
        <v>276</v>
      </c>
      <c r="I149" s="92">
        <f t="shared" si="1287"/>
        <v>276</v>
      </c>
      <c r="J149" s="92">
        <f t="shared" si="1287"/>
        <v>276</v>
      </c>
      <c r="K149" s="92">
        <f t="shared" si="1287"/>
        <v>276</v>
      </c>
      <c r="L149" s="92">
        <f t="shared" si="1287"/>
        <v>276</v>
      </c>
      <c r="M149" s="92">
        <f t="shared" si="1287"/>
        <v>276</v>
      </c>
      <c r="N149" s="92">
        <f t="shared" si="1287"/>
        <v>276</v>
      </c>
      <c r="O149" s="92">
        <f t="shared" si="1287"/>
        <v>276</v>
      </c>
      <c r="P149" s="92">
        <f t="shared" si="1287"/>
        <v>276</v>
      </c>
      <c r="Q149" s="92">
        <f t="shared" si="1287"/>
        <v>276</v>
      </c>
      <c r="R149" s="92">
        <f t="shared" si="1287"/>
        <v>276</v>
      </c>
      <c r="S149" s="92">
        <f t="shared" si="1287"/>
        <v>276</v>
      </c>
      <c r="T149" s="92">
        <f t="shared" si="1287"/>
        <v>0</v>
      </c>
      <c r="U149" s="92">
        <f t="shared" si="1287"/>
        <v>0</v>
      </c>
      <c r="V149" s="92">
        <f t="shared" si="1287"/>
        <v>0</v>
      </c>
      <c r="W149" s="92">
        <f t="shared" si="1287"/>
        <v>0</v>
      </c>
      <c r="X149" s="92">
        <f t="shared" si="1287"/>
        <v>0</v>
      </c>
      <c r="Y149" s="92">
        <f t="shared" si="1287"/>
        <v>0</v>
      </c>
      <c r="Z149" s="92">
        <f t="shared" si="1287"/>
        <v>0</v>
      </c>
      <c r="AA149" s="92">
        <f t="shared" si="1287"/>
        <v>0</v>
      </c>
      <c r="AB149" s="92">
        <f t="shared" si="1287"/>
        <v>0</v>
      </c>
      <c r="AC149" s="92">
        <f t="shared" si="1287"/>
        <v>0</v>
      </c>
      <c r="AD149" s="92">
        <f t="shared" si="1287"/>
        <v>0</v>
      </c>
      <c r="AE149" s="92">
        <f t="shared" si="1287"/>
        <v>0</v>
      </c>
      <c r="AF149" s="92">
        <f t="shared" si="1287"/>
        <v>0</v>
      </c>
      <c r="AG149" s="92">
        <f t="shared" si="1287"/>
        <v>0</v>
      </c>
      <c r="AH149" s="92">
        <f t="shared" si="1287"/>
        <v>0</v>
      </c>
      <c r="AI149" s="92">
        <f t="shared" si="1287"/>
        <v>0</v>
      </c>
      <c r="AJ149" s="92">
        <f t="shared" si="1287"/>
        <v>0</v>
      </c>
      <c r="AK149" s="92">
        <f t="shared" si="1287"/>
        <v>0</v>
      </c>
      <c r="AL149" s="92">
        <f t="shared" ref="AL149:BB149" si="1288">AL132</f>
        <v>0</v>
      </c>
      <c r="AM149" s="92">
        <f t="shared" si="1288"/>
        <v>0</v>
      </c>
      <c r="AN149" s="92">
        <f t="shared" si="1288"/>
        <v>0</v>
      </c>
      <c r="AO149" s="92">
        <f t="shared" si="1288"/>
        <v>0</v>
      </c>
      <c r="AP149" s="92">
        <f t="shared" si="1288"/>
        <v>0</v>
      </c>
      <c r="AQ149" s="92">
        <f t="shared" si="1288"/>
        <v>0</v>
      </c>
      <c r="AR149" s="92">
        <f t="shared" si="1288"/>
        <v>0</v>
      </c>
      <c r="AS149" s="92">
        <f t="shared" si="1288"/>
        <v>0</v>
      </c>
      <c r="AT149" s="92">
        <f t="shared" si="1288"/>
        <v>0</v>
      </c>
      <c r="AU149" s="92">
        <f t="shared" si="1288"/>
        <v>0</v>
      </c>
      <c r="AV149" s="92">
        <f t="shared" si="1288"/>
        <v>0</v>
      </c>
      <c r="AW149" s="92">
        <f t="shared" si="1288"/>
        <v>0</v>
      </c>
      <c r="AX149" s="92">
        <f t="shared" si="1288"/>
        <v>0</v>
      </c>
      <c r="AY149" s="92">
        <f t="shared" si="1288"/>
        <v>0</v>
      </c>
      <c r="AZ149" s="92">
        <f t="shared" si="1288"/>
        <v>0</v>
      </c>
      <c r="BA149" s="92">
        <f t="shared" si="1288"/>
        <v>0</v>
      </c>
      <c r="BB149" s="92">
        <f t="shared" si="1288"/>
        <v>0</v>
      </c>
      <c r="BC149" s="92">
        <f t="shared" ref="BC149:CC149" si="1289">BC132</f>
        <v>0</v>
      </c>
      <c r="BD149" s="92">
        <f t="shared" si="1289"/>
        <v>0</v>
      </c>
      <c r="BE149" s="92">
        <f t="shared" si="1289"/>
        <v>0</v>
      </c>
      <c r="BF149" s="92">
        <f t="shared" si="1289"/>
        <v>0</v>
      </c>
      <c r="BG149" s="92">
        <f t="shared" si="1289"/>
        <v>0</v>
      </c>
      <c r="BH149" s="92">
        <f t="shared" si="1289"/>
        <v>0</v>
      </c>
      <c r="BI149" s="92">
        <f t="shared" si="1289"/>
        <v>0</v>
      </c>
      <c r="BJ149" s="92">
        <f t="shared" si="1289"/>
        <v>0</v>
      </c>
      <c r="BK149" s="92">
        <f t="shared" si="1289"/>
        <v>0</v>
      </c>
      <c r="BL149" s="92">
        <f t="shared" si="1289"/>
        <v>0</v>
      </c>
      <c r="BM149" s="92">
        <f t="shared" si="1289"/>
        <v>0</v>
      </c>
      <c r="BN149" s="92">
        <f t="shared" si="1289"/>
        <v>0</v>
      </c>
      <c r="BO149" s="92">
        <f t="shared" si="1289"/>
        <v>0</v>
      </c>
      <c r="BP149" s="92">
        <f t="shared" si="1289"/>
        <v>0</v>
      </c>
      <c r="BQ149" s="92">
        <f t="shared" si="1289"/>
        <v>0</v>
      </c>
      <c r="BR149" s="92">
        <f t="shared" si="1289"/>
        <v>0</v>
      </c>
      <c r="BS149" s="92">
        <f t="shared" si="1289"/>
        <v>0</v>
      </c>
      <c r="BT149" s="92">
        <f t="shared" si="1289"/>
        <v>0</v>
      </c>
      <c r="BU149" s="92">
        <f t="shared" si="1289"/>
        <v>0</v>
      </c>
      <c r="BV149" s="92">
        <f t="shared" si="1289"/>
        <v>0</v>
      </c>
      <c r="BW149" s="92">
        <f t="shared" si="1289"/>
        <v>0</v>
      </c>
      <c r="BX149" s="92">
        <f t="shared" si="1289"/>
        <v>0</v>
      </c>
      <c r="BY149" s="92">
        <f t="shared" si="1289"/>
        <v>0</v>
      </c>
      <c r="BZ149" s="92">
        <f t="shared" si="1289"/>
        <v>0</v>
      </c>
      <c r="CA149" s="92">
        <f t="shared" si="1289"/>
        <v>0</v>
      </c>
      <c r="CB149" s="92">
        <f t="shared" si="1289"/>
        <v>0</v>
      </c>
      <c r="CC149" s="92">
        <f t="shared" si="1289"/>
        <v>0</v>
      </c>
    </row>
    <row r="150" spans="3:81" ht="5.4" customHeight="1" x14ac:dyDescent="0.45">
      <c r="C150" s="57"/>
      <c r="D150" s="71"/>
      <c r="E150" s="70"/>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5"/>
      <c r="BX150" s="65"/>
      <c r="BY150" s="65"/>
      <c r="BZ150" s="65"/>
      <c r="CA150" s="65"/>
      <c r="CB150" s="65"/>
      <c r="CC150" s="65"/>
    </row>
    <row r="151" spans="3:81" ht="10.199999999999999" customHeight="1" x14ac:dyDescent="0.45">
      <c r="C151" s="57"/>
      <c r="D151" s="477" t="s">
        <v>37</v>
      </c>
      <c r="E151" s="80" t="s">
        <v>4</v>
      </c>
      <c r="F151" s="75">
        <v>43</v>
      </c>
      <c r="G151" s="91">
        <f>F151</f>
        <v>43</v>
      </c>
      <c r="H151" s="91">
        <f t="shared" ref="H151:BB151" si="1290">G151</f>
        <v>43</v>
      </c>
      <c r="I151" s="91">
        <f t="shared" si="1290"/>
        <v>43</v>
      </c>
      <c r="J151" s="91">
        <f t="shared" si="1290"/>
        <v>43</v>
      </c>
      <c r="K151" s="91">
        <f t="shared" si="1290"/>
        <v>43</v>
      </c>
      <c r="L151" s="91">
        <f t="shared" si="1290"/>
        <v>43</v>
      </c>
      <c r="M151" s="91">
        <f t="shared" si="1290"/>
        <v>43</v>
      </c>
      <c r="N151" s="91">
        <f t="shared" si="1290"/>
        <v>43</v>
      </c>
      <c r="O151" s="91">
        <f t="shared" si="1290"/>
        <v>43</v>
      </c>
      <c r="P151" s="91">
        <f t="shared" si="1290"/>
        <v>43</v>
      </c>
      <c r="Q151" s="91">
        <f t="shared" si="1290"/>
        <v>43</v>
      </c>
      <c r="R151" s="91">
        <f t="shared" si="1290"/>
        <v>43</v>
      </c>
      <c r="S151" s="91">
        <f t="shared" si="1290"/>
        <v>43</v>
      </c>
      <c r="T151" s="91">
        <f t="shared" si="1290"/>
        <v>43</v>
      </c>
      <c r="U151" s="91">
        <f t="shared" si="1290"/>
        <v>43</v>
      </c>
      <c r="V151" s="91">
        <f t="shared" si="1290"/>
        <v>43</v>
      </c>
      <c r="W151" s="91">
        <f t="shared" si="1290"/>
        <v>43</v>
      </c>
      <c r="X151" s="91">
        <f t="shared" si="1290"/>
        <v>43</v>
      </c>
      <c r="Y151" s="91">
        <f t="shared" si="1290"/>
        <v>43</v>
      </c>
      <c r="Z151" s="91">
        <f t="shared" si="1290"/>
        <v>43</v>
      </c>
      <c r="AA151" s="91">
        <f t="shared" si="1290"/>
        <v>43</v>
      </c>
      <c r="AB151" s="91">
        <f t="shared" si="1290"/>
        <v>43</v>
      </c>
      <c r="AC151" s="91">
        <f t="shared" si="1290"/>
        <v>43</v>
      </c>
      <c r="AD151" s="91">
        <f t="shared" si="1290"/>
        <v>43</v>
      </c>
      <c r="AE151" s="91">
        <f t="shared" si="1290"/>
        <v>43</v>
      </c>
      <c r="AF151" s="91">
        <f t="shared" si="1290"/>
        <v>43</v>
      </c>
      <c r="AG151" s="91">
        <f t="shared" si="1290"/>
        <v>43</v>
      </c>
      <c r="AH151" s="91">
        <f t="shared" si="1290"/>
        <v>43</v>
      </c>
      <c r="AI151" s="91">
        <f t="shared" si="1290"/>
        <v>43</v>
      </c>
      <c r="AJ151" s="91">
        <f t="shared" si="1290"/>
        <v>43</v>
      </c>
      <c r="AK151" s="91">
        <f t="shared" si="1290"/>
        <v>43</v>
      </c>
      <c r="AL151" s="91">
        <f t="shared" si="1290"/>
        <v>43</v>
      </c>
      <c r="AM151" s="91">
        <f t="shared" si="1290"/>
        <v>43</v>
      </c>
      <c r="AN151" s="91">
        <f t="shared" si="1290"/>
        <v>43</v>
      </c>
      <c r="AO151" s="91">
        <f t="shared" si="1290"/>
        <v>43</v>
      </c>
      <c r="AP151" s="91">
        <f t="shared" si="1290"/>
        <v>43</v>
      </c>
      <c r="AQ151" s="91">
        <f t="shared" si="1290"/>
        <v>43</v>
      </c>
      <c r="AR151" s="91">
        <f t="shared" si="1290"/>
        <v>43</v>
      </c>
      <c r="AS151" s="91">
        <f t="shared" si="1290"/>
        <v>43</v>
      </c>
      <c r="AT151" s="91">
        <f t="shared" si="1290"/>
        <v>43</v>
      </c>
      <c r="AU151" s="91">
        <f t="shared" si="1290"/>
        <v>43</v>
      </c>
      <c r="AV151" s="91">
        <f t="shared" si="1290"/>
        <v>43</v>
      </c>
      <c r="AW151" s="91">
        <f t="shared" si="1290"/>
        <v>43</v>
      </c>
      <c r="AX151" s="91">
        <f t="shared" si="1290"/>
        <v>43</v>
      </c>
      <c r="AY151" s="91">
        <f t="shared" si="1290"/>
        <v>43</v>
      </c>
      <c r="AZ151" s="91">
        <f t="shared" si="1290"/>
        <v>43</v>
      </c>
      <c r="BA151" s="91">
        <f t="shared" si="1290"/>
        <v>43</v>
      </c>
      <c r="BB151" s="91">
        <f t="shared" si="1290"/>
        <v>43</v>
      </c>
      <c r="BC151" s="91">
        <f t="shared" ref="BC151" si="1291">BB151</f>
        <v>43</v>
      </c>
      <c r="BD151" s="91">
        <f t="shared" ref="BD151" si="1292">BC151</f>
        <v>43</v>
      </c>
      <c r="BE151" s="91">
        <f t="shared" ref="BE151" si="1293">BD151</f>
        <v>43</v>
      </c>
      <c r="BF151" s="91">
        <f t="shared" ref="BF151" si="1294">BE151</f>
        <v>43</v>
      </c>
      <c r="BG151" s="91">
        <f t="shared" ref="BG151" si="1295">BF151</f>
        <v>43</v>
      </c>
      <c r="BH151" s="91">
        <f t="shared" ref="BH151" si="1296">BG151</f>
        <v>43</v>
      </c>
      <c r="BI151" s="91">
        <f t="shared" ref="BI151" si="1297">BH151</f>
        <v>43</v>
      </c>
      <c r="BJ151" s="91">
        <f t="shared" ref="BJ151" si="1298">BI151</f>
        <v>43</v>
      </c>
      <c r="BK151" s="91">
        <f t="shared" ref="BK151" si="1299">BJ151</f>
        <v>43</v>
      </c>
      <c r="BL151" s="91">
        <f t="shared" ref="BL151" si="1300">BK151</f>
        <v>43</v>
      </c>
      <c r="BM151" s="91">
        <f t="shared" ref="BM151" si="1301">BL151</f>
        <v>43</v>
      </c>
      <c r="BN151" s="91">
        <f t="shared" ref="BN151" si="1302">BM151</f>
        <v>43</v>
      </c>
      <c r="BO151" s="91">
        <f t="shared" ref="BO151" si="1303">BN151</f>
        <v>43</v>
      </c>
      <c r="BP151" s="91">
        <f t="shared" ref="BP151" si="1304">BO151</f>
        <v>43</v>
      </c>
      <c r="BQ151" s="91">
        <f t="shared" ref="BQ151" si="1305">BP151</f>
        <v>43</v>
      </c>
      <c r="BR151" s="91">
        <f t="shared" ref="BR151" si="1306">BQ151</f>
        <v>43</v>
      </c>
      <c r="BS151" s="91">
        <f t="shared" ref="BS151" si="1307">BR151</f>
        <v>43</v>
      </c>
      <c r="BT151" s="91">
        <f t="shared" ref="BT151" si="1308">BS151</f>
        <v>43</v>
      </c>
      <c r="BU151" s="91">
        <f t="shared" ref="BU151" si="1309">BT151</f>
        <v>43</v>
      </c>
      <c r="BV151" s="91">
        <f t="shared" ref="BV151" si="1310">BU151</f>
        <v>43</v>
      </c>
      <c r="BW151" s="91">
        <f t="shared" ref="BW151" si="1311">BV151</f>
        <v>43</v>
      </c>
      <c r="BX151" s="91">
        <f t="shared" ref="BX151" si="1312">BW151</f>
        <v>43</v>
      </c>
      <c r="BY151" s="91">
        <f t="shared" ref="BY151" si="1313">BX151</f>
        <v>43</v>
      </c>
      <c r="BZ151" s="91">
        <f t="shared" ref="BZ151" si="1314">BY151</f>
        <v>43</v>
      </c>
      <c r="CA151" s="91">
        <f t="shared" ref="CA151" si="1315">BZ151</f>
        <v>43</v>
      </c>
      <c r="CB151" s="91">
        <f t="shared" ref="CB151" si="1316">CA151</f>
        <v>43</v>
      </c>
      <c r="CC151" s="91">
        <f t="shared" ref="CC151" si="1317">CB151</f>
        <v>43</v>
      </c>
    </row>
    <row r="152" spans="3:81" ht="10.199999999999999" customHeight="1" x14ac:dyDescent="0.45">
      <c r="C152" s="1"/>
      <c r="D152" s="478"/>
      <c r="E152" s="81" t="s">
        <v>168</v>
      </c>
      <c r="F152" s="83"/>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c r="BC152" s="87"/>
      <c r="BD152" s="87"/>
      <c r="BE152" s="87"/>
      <c r="BF152" s="87"/>
      <c r="BG152" s="87"/>
      <c r="BH152" s="87"/>
      <c r="BI152" s="87"/>
      <c r="BJ152" s="87"/>
      <c r="BK152" s="87"/>
      <c r="BL152" s="87"/>
      <c r="BM152" s="87"/>
      <c r="BN152" s="87"/>
      <c r="BO152" s="87"/>
      <c r="BP152" s="87"/>
      <c r="BQ152" s="87"/>
      <c r="BR152" s="87"/>
      <c r="BS152" s="87"/>
      <c r="BT152" s="87"/>
      <c r="BU152" s="87"/>
      <c r="BV152" s="87"/>
      <c r="BW152" s="87"/>
      <c r="BX152" s="87"/>
      <c r="BY152" s="87"/>
      <c r="BZ152" s="87"/>
      <c r="CA152" s="87"/>
      <c r="CB152" s="87"/>
      <c r="CC152" s="87"/>
    </row>
    <row r="153" spans="3:81" ht="10.199999999999999" customHeight="1" x14ac:dyDescent="0.45">
      <c r="C153" s="1"/>
      <c r="D153" s="478"/>
      <c r="E153" s="81" t="s">
        <v>34</v>
      </c>
      <c r="F153" s="83">
        <f t="shared" ref="F153:AK153" si="1318">F136</f>
        <v>0</v>
      </c>
      <c r="G153" s="87">
        <f t="shared" si="1318"/>
        <v>0</v>
      </c>
      <c r="H153" s="87">
        <f t="shared" si="1318"/>
        <v>0</v>
      </c>
      <c r="I153" s="87">
        <f t="shared" si="1318"/>
        <v>0</v>
      </c>
      <c r="J153" s="87">
        <f t="shared" si="1318"/>
        <v>0</v>
      </c>
      <c r="K153" s="87">
        <f t="shared" si="1318"/>
        <v>0</v>
      </c>
      <c r="L153" s="87">
        <f t="shared" si="1318"/>
        <v>0</v>
      </c>
      <c r="M153" s="87">
        <f t="shared" si="1318"/>
        <v>0</v>
      </c>
      <c r="N153" s="87">
        <f t="shared" si="1318"/>
        <v>0</v>
      </c>
      <c r="O153" s="87">
        <f t="shared" si="1318"/>
        <v>0</v>
      </c>
      <c r="P153" s="87">
        <f t="shared" si="1318"/>
        <v>0</v>
      </c>
      <c r="Q153" s="87">
        <f t="shared" si="1318"/>
        <v>0</v>
      </c>
      <c r="R153" s="87">
        <f t="shared" si="1318"/>
        <v>0</v>
      </c>
      <c r="S153" s="87">
        <f t="shared" si="1318"/>
        <v>0</v>
      </c>
      <c r="T153" s="87">
        <f t="shared" si="1318"/>
        <v>0</v>
      </c>
      <c r="U153" s="87">
        <f t="shared" si="1318"/>
        <v>0</v>
      </c>
      <c r="V153" s="87">
        <f t="shared" si="1318"/>
        <v>0</v>
      </c>
      <c r="W153" s="87">
        <f t="shared" si="1318"/>
        <v>0</v>
      </c>
      <c r="X153" s="87">
        <f t="shared" si="1318"/>
        <v>0</v>
      </c>
      <c r="Y153" s="87">
        <f t="shared" si="1318"/>
        <v>0</v>
      </c>
      <c r="Z153" s="87">
        <f t="shared" si="1318"/>
        <v>0</v>
      </c>
      <c r="AA153" s="87">
        <f t="shared" si="1318"/>
        <v>0</v>
      </c>
      <c r="AB153" s="87">
        <f t="shared" si="1318"/>
        <v>0</v>
      </c>
      <c r="AC153" s="87">
        <f t="shared" si="1318"/>
        <v>0</v>
      </c>
      <c r="AD153" s="87">
        <f t="shared" si="1318"/>
        <v>0</v>
      </c>
      <c r="AE153" s="87">
        <f t="shared" si="1318"/>
        <v>0</v>
      </c>
      <c r="AF153" s="87">
        <f t="shared" si="1318"/>
        <v>0</v>
      </c>
      <c r="AG153" s="87">
        <f t="shared" si="1318"/>
        <v>0</v>
      </c>
      <c r="AH153" s="87">
        <f t="shared" si="1318"/>
        <v>0</v>
      </c>
      <c r="AI153" s="87">
        <f t="shared" si="1318"/>
        <v>0</v>
      </c>
      <c r="AJ153" s="87">
        <f t="shared" si="1318"/>
        <v>0</v>
      </c>
      <c r="AK153" s="87">
        <f t="shared" si="1318"/>
        <v>0</v>
      </c>
      <c r="AL153" s="87">
        <f t="shared" ref="AL153:BB153" si="1319">AL136</f>
        <v>0</v>
      </c>
      <c r="AM153" s="87">
        <f t="shared" si="1319"/>
        <v>0</v>
      </c>
      <c r="AN153" s="87">
        <f t="shared" si="1319"/>
        <v>0</v>
      </c>
      <c r="AO153" s="87">
        <f t="shared" si="1319"/>
        <v>0</v>
      </c>
      <c r="AP153" s="87">
        <f t="shared" si="1319"/>
        <v>0</v>
      </c>
      <c r="AQ153" s="87">
        <f t="shared" si="1319"/>
        <v>0</v>
      </c>
      <c r="AR153" s="87">
        <f t="shared" si="1319"/>
        <v>0</v>
      </c>
      <c r="AS153" s="87">
        <f t="shared" si="1319"/>
        <v>0</v>
      </c>
      <c r="AT153" s="87">
        <f t="shared" si="1319"/>
        <v>0</v>
      </c>
      <c r="AU153" s="87">
        <f t="shared" si="1319"/>
        <v>0</v>
      </c>
      <c r="AV153" s="87">
        <f t="shared" si="1319"/>
        <v>0</v>
      </c>
      <c r="AW153" s="87">
        <f t="shared" si="1319"/>
        <v>0</v>
      </c>
      <c r="AX153" s="87">
        <f t="shared" si="1319"/>
        <v>0</v>
      </c>
      <c r="AY153" s="87">
        <f t="shared" si="1319"/>
        <v>0</v>
      </c>
      <c r="AZ153" s="87">
        <f t="shared" si="1319"/>
        <v>0</v>
      </c>
      <c r="BA153" s="87">
        <f t="shared" si="1319"/>
        <v>0</v>
      </c>
      <c r="BB153" s="87">
        <f t="shared" si="1319"/>
        <v>0</v>
      </c>
      <c r="BC153" s="87">
        <f t="shared" ref="BC153:CC153" si="1320">BC136</f>
        <v>0</v>
      </c>
      <c r="BD153" s="87">
        <f t="shared" si="1320"/>
        <v>0</v>
      </c>
      <c r="BE153" s="87">
        <f t="shared" si="1320"/>
        <v>0</v>
      </c>
      <c r="BF153" s="87">
        <f t="shared" si="1320"/>
        <v>0</v>
      </c>
      <c r="BG153" s="87">
        <f t="shared" si="1320"/>
        <v>0</v>
      </c>
      <c r="BH153" s="87">
        <f t="shared" si="1320"/>
        <v>0</v>
      </c>
      <c r="BI153" s="87">
        <f t="shared" si="1320"/>
        <v>0</v>
      </c>
      <c r="BJ153" s="87">
        <f t="shared" si="1320"/>
        <v>0</v>
      </c>
      <c r="BK153" s="87">
        <f t="shared" si="1320"/>
        <v>0</v>
      </c>
      <c r="BL153" s="87">
        <f t="shared" si="1320"/>
        <v>0</v>
      </c>
      <c r="BM153" s="87">
        <f t="shared" si="1320"/>
        <v>0</v>
      </c>
      <c r="BN153" s="87">
        <f t="shared" si="1320"/>
        <v>0</v>
      </c>
      <c r="BO153" s="87">
        <f t="shared" si="1320"/>
        <v>0</v>
      </c>
      <c r="BP153" s="87">
        <f t="shared" si="1320"/>
        <v>0</v>
      </c>
      <c r="BQ153" s="87">
        <f t="shared" si="1320"/>
        <v>0</v>
      </c>
      <c r="BR153" s="87">
        <f t="shared" si="1320"/>
        <v>0</v>
      </c>
      <c r="BS153" s="87">
        <f t="shared" si="1320"/>
        <v>0</v>
      </c>
      <c r="BT153" s="87">
        <f t="shared" si="1320"/>
        <v>0</v>
      </c>
      <c r="BU153" s="87">
        <f t="shared" si="1320"/>
        <v>0</v>
      </c>
      <c r="BV153" s="87">
        <f t="shared" si="1320"/>
        <v>0</v>
      </c>
      <c r="BW153" s="87">
        <f t="shared" si="1320"/>
        <v>0</v>
      </c>
      <c r="BX153" s="87">
        <f t="shared" si="1320"/>
        <v>0</v>
      </c>
      <c r="BY153" s="87">
        <f t="shared" si="1320"/>
        <v>0</v>
      </c>
      <c r="BZ153" s="87">
        <f t="shared" si="1320"/>
        <v>0</v>
      </c>
      <c r="CA153" s="87">
        <f t="shared" si="1320"/>
        <v>0</v>
      </c>
      <c r="CB153" s="87">
        <f t="shared" si="1320"/>
        <v>0</v>
      </c>
      <c r="CC153" s="87">
        <f t="shared" si="1320"/>
        <v>0</v>
      </c>
    </row>
    <row r="154" spans="3:81" ht="10.199999999999999" customHeight="1" x14ac:dyDescent="0.45">
      <c r="C154" s="1"/>
      <c r="D154" s="478"/>
      <c r="E154" s="81" t="s">
        <v>3</v>
      </c>
      <c r="F154" s="83">
        <f t="shared" ref="F154:AK154" ca="1" si="1321">F137</f>
        <v>1.5</v>
      </c>
      <c r="G154" s="87">
        <f t="shared" ca="1" si="1321"/>
        <v>1.5</v>
      </c>
      <c r="H154" s="87">
        <f t="shared" ca="1" si="1321"/>
        <v>1.5</v>
      </c>
      <c r="I154" s="87">
        <f t="shared" ca="1" si="1321"/>
        <v>1.5</v>
      </c>
      <c r="J154" s="87">
        <f t="shared" ca="1" si="1321"/>
        <v>1.5</v>
      </c>
      <c r="K154" s="87">
        <f t="shared" ca="1" si="1321"/>
        <v>1.5</v>
      </c>
      <c r="L154" s="87">
        <f t="shared" ca="1" si="1321"/>
        <v>1.5</v>
      </c>
      <c r="M154" s="87">
        <f t="shared" ca="1" si="1321"/>
        <v>1.5</v>
      </c>
      <c r="N154" s="87">
        <f t="shared" ca="1" si="1321"/>
        <v>1.5</v>
      </c>
      <c r="O154" s="87">
        <f t="shared" ca="1" si="1321"/>
        <v>1.5</v>
      </c>
      <c r="P154" s="87">
        <f t="shared" ca="1" si="1321"/>
        <v>1.5</v>
      </c>
      <c r="Q154" s="87">
        <f t="shared" ca="1" si="1321"/>
        <v>1.5</v>
      </c>
      <c r="R154" s="87">
        <f t="shared" ca="1" si="1321"/>
        <v>0</v>
      </c>
      <c r="S154" s="87">
        <f t="shared" ca="1" si="1321"/>
        <v>0</v>
      </c>
      <c r="T154" s="87">
        <f t="shared" ca="1" si="1321"/>
        <v>0</v>
      </c>
      <c r="U154" s="87">
        <f t="shared" ca="1" si="1321"/>
        <v>0</v>
      </c>
      <c r="V154" s="87">
        <f t="shared" ca="1" si="1321"/>
        <v>0</v>
      </c>
      <c r="W154" s="87">
        <f t="shared" ca="1" si="1321"/>
        <v>0</v>
      </c>
      <c r="X154" s="87">
        <f t="shared" ca="1" si="1321"/>
        <v>0</v>
      </c>
      <c r="Y154" s="87">
        <f t="shared" ca="1" si="1321"/>
        <v>0</v>
      </c>
      <c r="Z154" s="87">
        <f t="shared" ca="1" si="1321"/>
        <v>0</v>
      </c>
      <c r="AA154" s="87">
        <f t="shared" ca="1" si="1321"/>
        <v>0</v>
      </c>
      <c r="AB154" s="87">
        <f t="shared" ca="1" si="1321"/>
        <v>0</v>
      </c>
      <c r="AC154" s="87">
        <f t="shared" ca="1" si="1321"/>
        <v>0</v>
      </c>
      <c r="AD154" s="87">
        <f t="shared" ca="1" si="1321"/>
        <v>0</v>
      </c>
      <c r="AE154" s="87">
        <f t="shared" ca="1" si="1321"/>
        <v>0</v>
      </c>
      <c r="AF154" s="87">
        <f t="shared" ca="1" si="1321"/>
        <v>0</v>
      </c>
      <c r="AG154" s="87">
        <f t="shared" ca="1" si="1321"/>
        <v>0</v>
      </c>
      <c r="AH154" s="87">
        <f t="shared" ca="1" si="1321"/>
        <v>0</v>
      </c>
      <c r="AI154" s="87">
        <f t="shared" ca="1" si="1321"/>
        <v>0</v>
      </c>
      <c r="AJ154" s="87">
        <f t="shared" ca="1" si="1321"/>
        <v>0</v>
      </c>
      <c r="AK154" s="87">
        <f t="shared" ca="1" si="1321"/>
        <v>0</v>
      </c>
      <c r="AL154" s="87">
        <f t="shared" ref="AL154:BB154" ca="1" si="1322">AL137</f>
        <v>0</v>
      </c>
      <c r="AM154" s="87">
        <f t="shared" ca="1" si="1322"/>
        <v>0</v>
      </c>
      <c r="AN154" s="87">
        <f t="shared" ca="1" si="1322"/>
        <v>0</v>
      </c>
      <c r="AO154" s="87">
        <f t="shared" ca="1" si="1322"/>
        <v>0</v>
      </c>
      <c r="AP154" s="87">
        <f t="shared" ca="1" si="1322"/>
        <v>0</v>
      </c>
      <c r="AQ154" s="87">
        <f t="shared" ca="1" si="1322"/>
        <v>0</v>
      </c>
      <c r="AR154" s="87">
        <f t="shared" ca="1" si="1322"/>
        <v>0</v>
      </c>
      <c r="AS154" s="87">
        <f t="shared" ca="1" si="1322"/>
        <v>0</v>
      </c>
      <c r="AT154" s="87">
        <f t="shared" ca="1" si="1322"/>
        <v>0</v>
      </c>
      <c r="AU154" s="87">
        <f t="shared" ca="1" si="1322"/>
        <v>0</v>
      </c>
      <c r="AV154" s="87">
        <f t="shared" ca="1" si="1322"/>
        <v>0</v>
      </c>
      <c r="AW154" s="87">
        <f t="shared" ca="1" si="1322"/>
        <v>0</v>
      </c>
      <c r="AX154" s="87">
        <f t="shared" ca="1" si="1322"/>
        <v>0</v>
      </c>
      <c r="AY154" s="87">
        <f t="shared" ca="1" si="1322"/>
        <v>0</v>
      </c>
      <c r="AZ154" s="87">
        <f t="shared" ca="1" si="1322"/>
        <v>0</v>
      </c>
      <c r="BA154" s="87">
        <f t="shared" ca="1" si="1322"/>
        <v>0</v>
      </c>
      <c r="BB154" s="87">
        <f t="shared" ca="1" si="1322"/>
        <v>0</v>
      </c>
      <c r="BC154" s="87">
        <f t="shared" ref="BC154:CC154" ca="1" si="1323">BC137</f>
        <v>0</v>
      </c>
      <c r="BD154" s="87">
        <f t="shared" ca="1" si="1323"/>
        <v>0</v>
      </c>
      <c r="BE154" s="87">
        <f t="shared" ca="1" si="1323"/>
        <v>0</v>
      </c>
      <c r="BF154" s="87">
        <f t="shared" ca="1" si="1323"/>
        <v>0</v>
      </c>
      <c r="BG154" s="87">
        <f t="shared" ca="1" si="1323"/>
        <v>0</v>
      </c>
      <c r="BH154" s="87">
        <f t="shared" ca="1" si="1323"/>
        <v>0</v>
      </c>
      <c r="BI154" s="87">
        <f t="shared" ca="1" si="1323"/>
        <v>0</v>
      </c>
      <c r="BJ154" s="87">
        <f t="shared" ca="1" si="1323"/>
        <v>0</v>
      </c>
      <c r="BK154" s="87">
        <f t="shared" ca="1" si="1323"/>
        <v>0</v>
      </c>
      <c r="BL154" s="87">
        <f t="shared" ca="1" si="1323"/>
        <v>0</v>
      </c>
      <c r="BM154" s="87">
        <f t="shared" ca="1" si="1323"/>
        <v>0</v>
      </c>
      <c r="BN154" s="87">
        <f t="shared" ca="1" si="1323"/>
        <v>0</v>
      </c>
      <c r="BO154" s="87">
        <f t="shared" ca="1" si="1323"/>
        <v>0</v>
      </c>
      <c r="BP154" s="87">
        <f t="shared" ca="1" si="1323"/>
        <v>0</v>
      </c>
      <c r="BQ154" s="87">
        <f t="shared" ca="1" si="1323"/>
        <v>0</v>
      </c>
      <c r="BR154" s="87">
        <f t="shared" ca="1" si="1323"/>
        <v>0</v>
      </c>
      <c r="BS154" s="87">
        <f t="shared" ca="1" si="1323"/>
        <v>0</v>
      </c>
      <c r="BT154" s="87">
        <f t="shared" ca="1" si="1323"/>
        <v>0</v>
      </c>
      <c r="BU154" s="87">
        <f t="shared" ca="1" si="1323"/>
        <v>0</v>
      </c>
      <c r="BV154" s="87">
        <f t="shared" ca="1" si="1323"/>
        <v>0</v>
      </c>
      <c r="BW154" s="87">
        <f t="shared" ca="1" si="1323"/>
        <v>0</v>
      </c>
      <c r="BX154" s="87">
        <f t="shared" ca="1" si="1323"/>
        <v>0</v>
      </c>
      <c r="BY154" s="87">
        <f t="shared" ca="1" si="1323"/>
        <v>0</v>
      </c>
      <c r="BZ154" s="87">
        <f t="shared" ca="1" si="1323"/>
        <v>0</v>
      </c>
      <c r="CA154" s="87">
        <f t="shared" ca="1" si="1323"/>
        <v>0</v>
      </c>
      <c r="CB154" s="87">
        <f t="shared" ca="1" si="1323"/>
        <v>0</v>
      </c>
      <c r="CC154" s="87">
        <f t="shared" ca="1" si="1323"/>
        <v>0</v>
      </c>
    </row>
    <row r="155" spans="3:81" ht="10.199999999999999" customHeight="1" x14ac:dyDescent="0.45">
      <c r="C155" s="1"/>
      <c r="D155" s="478"/>
      <c r="E155" s="81" t="s">
        <v>169</v>
      </c>
      <c r="F155" s="85">
        <f t="shared" ref="F155:AK155" si="1324">F138</f>
        <v>24.1128</v>
      </c>
      <c r="G155" s="88">
        <f t="shared" si="1324"/>
        <v>24.1128</v>
      </c>
      <c r="H155" s="88">
        <f t="shared" si="1324"/>
        <v>24.1128</v>
      </c>
      <c r="I155" s="88">
        <f t="shared" si="1324"/>
        <v>24.1128</v>
      </c>
      <c r="J155" s="88">
        <f t="shared" si="1324"/>
        <v>24.1128</v>
      </c>
      <c r="K155" s="88">
        <f t="shared" si="1324"/>
        <v>24.1128</v>
      </c>
      <c r="L155" s="88">
        <f t="shared" si="1324"/>
        <v>24.1128</v>
      </c>
      <c r="M155" s="88">
        <f t="shared" si="1324"/>
        <v>24.1128</v>
      </c>
      <c r="N155" s="88">
        <f t="shared" si="1324"/>
        <v>24.1128</v>
      </c>
      <c r="O155" s="88">
        <f t="shared" si="1324"/>
        <v>24.1128</v>
      </c>
      <c r="P155" s="88">
        <f t="shared" si="1324"/>
        <v>24.1128</v>
      </c>
      <c r="Q155" s="88">
        <f t="shared" si="1324"/>
        <v>24.1128</v>
      </c>
      <c r="R155" s="88">
        <f t="shared" si="1324"/>
        <v>24.1128</v>
      </c>
      <c r="S155" s="88">
        <f t="shared" si="1324"/>
        <v>24.1128</v>
      </c>
      <c r="T155" s="88">
        <f t="shared" si="1324"/>
        <v>24.1128</v>
      </c>
      <c r="U155" s="88">
        <f t="shared" si="1324"/>
        <v>24.1128</v>
      </c>
      <c r="V155" s="88">
        <f t="shared" si="1324"/>
        <v>24.1128</v>
      </c>
      <c r="W155" s="88">
        <f t="shared" si="1324"/>
        <v>24.1128</v>
      </c>
      <c r="X155" s="88">
        <f t="shared" si="1324"/>
        <v>24.1128</v>
      </c>
      <c r="Y155" s="88">
        <f t="shared" si="1324"/>
        <v>24.1128</v>
      </c>
      <c r="Z155" s="88">
        <f t="shared" si="1324"/>
        <v>24.1128</v>
      </c>
      <c r="AA155" s="88">
        <f t="shared" si="1324"/>
        <v>24.1128</v>
      </c>
      <c r="AB155" s="88">
        <f t="shared" si="1324"/>
        <v>24.1128</v>
      </c>
      <c r="AC155" s="88">
        <f t="shared" si="1324"/>
        <v>24.1128</v>
      </c>
      <c r="AD155" s="88">
        <f t="shared" si="1324"/>
        <v>24.1128</v>
      </c>
      <c r="AE155" s="88">
        <f t="shared" si="1324"/>
        <v>24.1128</v>
      </c>
      <c r="AF155" s="88">
        <f t="shared" si="1324"/>
        <v>24.1128</v>
      </c>
      <c r="AG155" s="88">
        <f t="shared" si="1324"/>
        <v>24.1128</v>
      </c>
      <c r="AH155" s="88">
        <f t="shared" si="1324"/>
        <v>24.1128</v>
      </c>
      <c r="AI155" s="88">
        <f t="shared" si="1324"/>
        <v>24.1128</v>
      </c>
      <c r="AJ155" s="88">
        <f t="shared" si="1324"/>
        <v>24.1128</v>
      </c>
      <c r="AK155" s="88">
        <f t="shared" si="1324"/>
        <v>24.1128</v>
      </c>
      <c r="AL155" s="88">
        <f t="shared" ref="AL155:BB155" si="1325">AL138</f>
        <v>24.1128</v>
      </c>
      <c r="AM155" s="88">
        <f t="shared" si="1325"/>
        <v>24.1128</v>
      </c>
      <c r="AN155" s="88">
        <f t="shared" si="1325"/>
        <v>24.1128</v>
      </c>
      <c r="AO155" s="88">
        <f t="shared" si="1325"/>
        <v>24.1128</v>
      </c>
      <c r="AP155" s="88">
        <f t="shared" si="1325"/>
        <v>24.1128</v>
      </c>
      <c r="AQ155" s="88">
        <f t="shared" si="1325"/>
        <v>24.1128</v>
      </c>
      <c r="AR155" s="88">
        <f t="shared" si="1325"/>
        <v>24.1128</v>
      </c>
      <c r="AS155" s="88">
        <f t="shared" si="1325"/>
        <v>24.1128</v>
      </c>
      <c r="AT155" s="88">
        <f t="shared" si="1325"/>
        <v>24.1128</v>
      </c>
      <c r="AU155" s="88">
        <f t="shared" si="1325"/>
        <v>24.1128</v>
      </c>
      <c r="AV155" s="88">
        <f t="shared" si="1325"/>
        <v>24.1128</v>
      </c>
      <c r="AW155" s="88">
        <f t="shared" si="1325"/>
        <v>24.1128</v>
      </c>
      <c r="AX155" s="88">
        <f t="shared" si="1325"/>
        <v>24.1128</v>
      </c>
      <c r="AY155" s="88">
        <f t="shared" si="1325"/>
        <v>24.1128</v>
      </c>
      <c r="AZ155" s="88">
        <f t="shared" si="1325"/>
        <v>24.1128</v>
      </c>
      <c r="BA155" s="88">
        <f t="shared" si="1325"/>
        <v>24.1128</v>
      </c>
      <c r="BB155" s="88">
        <f t="shared" si="1325"/>
        <v>24.1128</v>
      </c>
      <c r="BC155" s="88">
        <f t="shared" ref="BC155:CC155" si="1326">BC138</f>
        <v>24.1128</v>
      </c>
      <c r="BD155" s="88">
        <f t="shared" si="1326"/>
        <v>24.1128</v>
      </c>
      <c r="BE155" s="88">
        <f t="shared" si="1326"/>
        <v>24.1128</v>
      </c>
      <c r="BF155" s="88">
        <f t="shared" si="1326"/>
        <v>24.1128</v>
      </c>
      <c r="BG155" s="88">
        <f t="shared" si="1326"/>
        <v>24.1128</v>
      </c>
      <c r="BH155" s="88">
        <f t="shared" si="1326"/>
        <v>24.1128</v>
      </c>
      <c r="BI155" s="88">
        <f t="shared" si="1326"/>
        <v>24.1128</v>
      </c>
      <c r="BJ155" s="88">
        <f t="shared" si="1326"/>
        <v>24.1128</v>
      </c>
      <c r="BK155" s="88">
        <f t="shared" si="1326"/>
        <v>24.1128</v>
      </c>
      <c r="BL155" s="88">
        <f t="shared" si="1326"/>
        <v>24.1128</v>
      </c>
      <c r="BM155" s="88">
        <f t="shared" si="1326"/>
        <v>24.1128</v>
      </c>
      <c r="BN155" s="88">
        <f t="shared" si="1326"/>
        <v>24.1128</v>
      </c>
      <c r="BO155" s="88">
        <f t="shared" si="1326"/>
        <v>24.1128</v>
      </c>
      <c r="BP155" s="88">
        <f t="shared" si="1326"/>
        <v>24.1128</v>
      </c>
      <c r="BQ155" s="88">
        <f t="shared" si="1326"/>
        <v>24.1128</v>
      </c>
      <c r="BR155" s="88">
        <f t="shared" si="1326"/>
        <v>24.1128</v>
      </c>
      <c r="BS155" s="88">
        <f t="shared" si="1326"/>
        <v>24.1128</v>
      </c>
      <c r="BT155" s="88">
        <f t="shared" si="1326"/>
        <v>24.1128</v>
      </c>
      <c r="BU155" s="88">
        <f t="shared" si="1326"/>
        <v>24.1128</v>
      </c>
      <c r="BV155" s="88">
        <f t="shared" si="1326"/>
        <v>24.1128</v>
      </c>
      <c r="BW155" s="88">
        <f t="shared" si="1326"/>
        <v>24.1128</v>
      </c>
      <c r="BX155" s="88">
        <f t="shared" si="1326"/>
        <v>24.1128</v>
      </c>
      <c r="BY155" s="88">
        <f t="shared" si="1326"/>
        <v>24.1128</v>
      </c>
      <c r="BZ155" s="88">
        <f t="shared" si="1326"/>
        <v>24.1128</v>
      </c>
      <c r="CA155" s="88">
        <f t="shared" si="1326"/>
        <v>24.1128</v>
      </c>
      <c r="CB155" s="88">
        <f t="shared" si="1326"/>
        <v>24.1128</v>
      </c>
      <c r="CC155" s="88">
        <f t="shared" si="1326"/>
        <v>24.1128</v>
      </c>
    </row>
    <row r="156" spans="3:81" ht="10.199999999999999" customHeight="1" x14ac:dyDescent="0.45">
      <c r="C156" s="1"/>
      <c r="D156" s="478"/>
      <c r="E156" s="81" t="s">
        <v>170</v>
      </c>
      <c r="F156" s="86">
        <f t="shared" ref="F156:AK156" si="1327">F139</f>
        <v>0.16200000000000001</v>
      </c>
      <c r="G156" s="89">
        <f t="shared" si="1327"/>
        <v>0.16200000000000001</v>
      </c>
      <c r="H156" s="89">
        <f t="shared" si="1327"/>
        <v>0.16200000000000001</v>
      </c>
      <c r="I156" s="89">
        <f t="shared" si="1327"/>
        <v>0.16200000000000001</v>
      </c>
      <c r="J156" s="89">
        <f t="shared" si="1327"/>
        <v>0.16200000000000001</v>
      </c>
      <c r="K156" s="89">
        <f t="shared" si="1327"/>
        <v>0.16200000000000001</v>
      </c>
      <c r="L156" s="89">
        <f t="shared" si="1327"/>
        <v>0.16200000000000001</v>
      </c>
      <c r="M156" s="89">
        <f t="shared" si="1327"/>
        <v>0.16200000000000001</v>
      </c>
      <c r="N156" s="89">
        <f t="shared" si="1327"/>
        <v>0.16200000000000001</v>
      </c>
      <c r="O156" s="89">
        <f t="shared" si="1327"/>
        <v>0.16200000000000001</v>
      </c>
      <c r="P156" s="89">
        <f t="shared" si="1327"/>
        <v>0.16200000000000001</v>
      </c>
      <c r="Q156" s="89">
        <f t="shared" si="1327"/>
        <v>0.16200000000000001</v>
      </c>
      <c r="R156" s="89">
        <f t="shared" si="1327"/>
        <v>0.16200000000000001</v>
      </c>
      <c r="S156" s="89">
        <f t="shared" si="1327"/>
        <v>0.16200000000000001</v>
      </c>
      <c r="T156" s="89">
        <f t="shared" si="1327"/>
        <v>0.16200000000000001</v>
      </c>
      <c r="U156" s="89">
        <f t="shared" si="1327"/>
        <v>0.16200000000000001</v>
      </c>
      <c r="V156" s="89">
        <f t="shared" si="1327"/>
        <v>0.16200000000000001</v>
      </c>
      <c r="W156" s="89">
        <f t="shared" si="1327"/>
        <v>0.16200000000000001</v>
      </c>
      <c r="X156" s="89">
        <f t="shared" si="1327"/>
        <v>0.16200000000000001</v>
      </c>
      <c r="Y156" s="89">
        <f t="shared" si="1327"/>
        <v>0.16200000000000001</v>
      </c>
      <c r="Z156" s="89">
        <f t="shared" si="1327"/>
        <v>0.16200000000000001</v>
      </c>
      <c r="AA156" s="89">
        <f t="shared" si="1327"/>
        <v>0.16200000000000001</v>
      </c>
      <c r="AB156" s="89">
        <f t="shared" si="1327"/>
        <v>0.16200000000000001</v>
      </c>
      <c r="AC156" s="89">
        <f t="shared" si="1327"/>
        <v>0.16200000000000001</v>
      </c>
      <c r="AD156" s="89">
        <f t="shared" si="1327"/>
        <v>0.16200000000000001</v>
      </c>
      <c r="AE156" s="89">
        <f t="shared" si="1327"/>
        <v>0.16200000000000001</v>
      </c>
      <c r="AF156" s="89">
        <f t="shared" si="1327"/>
        <v>0.16200000000000001</v>
      </c>
      <c r="AG156" s="89">
        <f t="shared" si="1327"/>
        <v>0.16200000000000001</v>
      </c>
      <c r="AH156" s="89">
        <f t="shared" si="1327"/>
        <v>0.16200000000000001</v>
      </c>
      <c r="AI156" s="89">
        <f t="shared" si="1327"/>
        <v>0.16200000000000001</v>
      </c>
      <c r="AJ156" s="89">
        <f t="shared" si="1327"/>
        <v>0.16200000000000001</v>
      </c>
      <c r="AK156" s="89">
        <f t="shared" si="1327"/>
        <v>0.16200000000000001</v>
      </c>
      <c r="AL156" s="89">
        <f t="shared" ref="AL156:BB156" si="1328">AL139</f>
        <v>0.16200000000000001</v>
      </c>
      <c r="AM156" s="89">
        <f t="shared" si="1328"/>
        <v>0.16200000000000001</v>
      </c>
      <c r="AN156" s="89">
        <f t="shared" si="1328"/>
        <v>0.16200000000000001</v>
      </c>
      <c r="AO156" s="89">
        <f t="shared" si="1328"/>
        <v>0.16200000000000001</v>
      </c>
      <c r="AP156" s="89">
        <f t="shared" si="1328"/>
        <v>0.16200000000000001</v>
      </c>
      <c r="AQ156" s="89">
        <f t="shared" si="1328"/>
        <v>0.16200000000000001</v>
      </c>
      <c r="AR156" s="89">
        <f t="shared" si="1328"/>
        <v>0.16200000000000001</v>
      </c>
      <c r="AS156" s="89">
        <f t="shared" si="1328"/>
        <v>0.16200000000000001</v>
      </c>
      <c r="AT156" s="89">
        <f t="shared" si="1328"/>
        <v>0.16200000000000001</v>
      </c>
      <c r="AU156" s="89">
        <f t="shared" si="1328"/>
        <v>0.16200000000000001</v>
      </c>
      <c r="AV156" s="89">
        <f t="shared" si="1328"/>
        <v>0.16200000000000001</v>
      </c>
      <c r="AW156" s="89">
        <f t="shared" si="1328"/>
        <v>0.16200000000000001</v>
      </c>
      <c r="AX156" s="89">
        <f t="shared" si="1328"/>
        <v>0.16200000000000001</v>
      </c>
      <c r="AY156" s="89">
        <f t="shared" si="1328"/>
        <v>0.16200000000000001</v>
      </c>
      <c r="AZ156" s="89">
        <f t="shared" si="1328"/>
        <v>0.16200000000000001</v>
      </c>
      <c r="BA156" s="89">
        <f t="shared" si="1328"/>
        <v>0.16200000000000001</v>
      </c>
      <c r="BB156" s="89">
        <f t="shared" si="1328"/>
        <v>0.16200000000000001</v>
      </c>
      <c r="BC156" s="89">
        <f t="shared" ref="BC156:CC156" si="1329">BC139</f>
        <v>0.16200000000000001</v>
      </c>
      <c r="BD156" s="89">
        <f t="shared" si="1329"/>
        <v>0.16200000000000001</v>
      </c>
      <c r="BE156" s="89">
        <f t="shared" si="1329"/>
        <v>0.16200000000000001</v>
      </c>
      <c r="BF156" s="89">
        <f t="shared" si="1329"/>
        <v>0.16200000000000001</v>
      </c>
      <c r="BG156" s="89">
        <f t="shared" si="1329"/>
        <v>0.16200000000000001</v>
      </c>
      <c r="BH156" s="89">
        <f t="shared" si="1329"/>
        <v>0.16200000000000001</v>
      </c>
      <c r="BI156" s="89">
        <f t="shared" si="1329"/>
        <v>0.16200000000000001</v>
      </c>
      <c r="BJ156" s="89">
        <f t="shared" si="1329"/>
        <v>0.16200000000000001</v>
      </c>
      <c r="BK156" s="89">
        <f t="shared" si="1329"/>
        <v>0.16200000000000001</v>
      </c>
      <c r="BL156" s="89">
        <f t="shared" si="1329"/>
        <v>0.16200000000000001</v>
      </c>
      <c r="BM156" s="89">
        <f t="shared" si="1329"/>
        <v>0.16200000000000001</v>
      </c>
      <c r="BN156" s="89">
        <f t="shared" si="1329"/>
        <v>0.16200000000000001</v>
      </c>
      <c r="BO156" s="89">
        <f t="shared" si="1329"/>
        <v>0.16200000000000001</v>
      </c>
      <c r="BP156" s="89">
        <f t="shared" si="1329"/>
        <v>0.16200000000000001</v>
      </c>
      <c r="BQ156" s="89">
        <f t="shared" si="1329"/>
        <v>0.16200000000000001</v>
      </c>
      <c r="BR156" s="89">
        <f t="shared" si="1329"/>
        <v>0.16200000000000001</v>
      </c>
      <c r="BS156" s="89">
        <f t="shared" si="1329"/>
        <v>0.16200000000000001</v>
      </c>
      <c r="BT156" s="89">
        <f t="shared" si="1329"/>
        <v>0.16200000000000001</v>
      </c>
      <c r="BU156" s="89">
        <f t="shared" si="1329"/>
        <v>0.16200000000000001</v>
      </c>
      <c r="BV156" s="89">
        <f t="shared" si="1329"/>
        <v>0.16200000000000001</v>
      </c>
      <c r="BW156" s="89">
        <f t="shared" si="1329"/>
        <v>0.16200000000000001</v>
      </c>
      <c r="BX156" s="89">
        <f t="shared" si="1329"/>
        <v>0.16200000000000001</v>
      </c>
      <c r="BY156" s="89">
        <f t="shared" si="1329"/>
        <v>0.16200000000000001</v>
      </c>
      <c r="BZ156" s="89">
        <f t="shared" si="1329"/>
        <v>0.16200000000000001</v>
      </c>
      <c r="CA156" s="89">
        <f t="shared" si="1329"/>
        <v>0.16200000000000001</v>
      </c>
      <c r="CB156" s="89">
        <f t="shared" si="1329"/>
        <v>0.16200000000000001</v>
      </c>
      <c r="CC156" s="89">
        <f t="shared" si="1329"/>
        <v>0.16200000000000001</v>
      </c>
    </row>
    <row r="157" spans="3:81" ht="10.199999999999999" customHeight="1" x14ac:dyDescent="0.45">
      <c r="C157" s="1"/>
      <c r="D157" s="478"/>
      <c r="E157" s="81" t="s">
        <v>171</v>
      </c>
      <c r="F157" s="86">
        <f t="shared" ref="F157:AK157" si="1330">F140</f>
        <v>37.332000000000001</v>
      </c>
      <c r="G157" s="89">
        <f t="shared" si="1330"/>
        <v>37.332000000000001</v>
      </c>
      <c r="H157" s="89">
        <f t="shared" si="1330"/>
        <v>37.332000000000001</v>
      </c>
      <c r="I157" s="89">
        <f t="shared" si="1330"/>
        <v>37.332000000000001</v>
      </c>
      <c r="J157" s="89">
        <f t="shared" si="1330"/>
        <v>37.332000000000001</v>
      </c>
      <c r="K157" s="89">
        <f t="shared" si="1330"/>
        <v>37.332000000000001</v>
      </c>
      <c r="L157" s="89">
        <f t="shared" si="1330"/>
        <v>37.332000000000001</v>
      </c>
      <c r="M157" s="89">
        <f t="shared" si="1330"/>
        <v>37.332000000000001</v>
      </c>
      <c r="N157" s="89">
        <f t="shared" si="1330"/>
        <v>37.332000000000001</v>
      </c>
      <c r="O157" s="89">
        <f t="shared" si="1330"/>
        <v>37.332000000000001</v>
      </c>
      <c r="P157" s="89">
        <f t="shared" si="1330"/>
        <v>37.332000000000001</v>
      </c>
      <c r="Q157" s="89">
        <f t="shared" si="1330"/>
        <v>37.332000000000001</v>
      </c>
      <c r="R157" s="89">
        <f t="shared" si="1330"/>
        <v>37.332000000000001</v>
      </c>
      <c r="S157" s="89">
        <f t="shared" si="1330"/>
        <v>37.332000000000001</v>
      </c>
      <c r="T157" s="89">
        <f t="shared" si="1330"/>
        <v>37.332000000000001</v>
      </c>
      <c r="U157" s="89">
        <f t="shared" si="1330"/>
        <v>37.332000000000001</v>
      </c>
      <c r="V157" s="89">
        <f t="shared" si="1330"/>
        <v>37.332000000000001</v>
      </c>
      <c r="W157" s="89">
        <f t="shared" si="1330"/>
        <v>37.332000000000001</v>
      </c>
      <c r="X157" s="89">
        <f t="shared" si="1330"/>
        <v>37.332000000000001</v>
      </c>
      <c r="Y157" s="89">
        <f t="shared" si="1330"/>
        <v>37.332000000000001</v>
      </c>
      <c r="Z157" s="89">
        <f t="shared" si="1330"/>
        <v>37.332000000000001</v>
      </c>
      <c r="AA157" s="89">
        <f t="shared" si="1330"/>
        <v>37.332000000000001</v>
      </c>
      <c r="AB157" s="89">
        <f t="shared" si="1330"/>
        <v>37.332000000000001</v>
      </c>
      <c r="AC157" s="89">
        <f t="shared" si="1330"/>
        <v>37.332000000000001</v>
      </c>
      <c r="AD157" s="89">
        <f t="shared" si="1330"/>
        <v>37.332000000000001</v>
      </c>
      <c r="AE157" s="89">
        <f t="shared" si="1330"/>
        <v>37.332000000000001</v>
      </c>
      <c r="AF157" s="89">
        <f t="shared" si="1330"/>
        <v>37.332000000000001</v>
      </c>
      <c r="AG157" s="89">
        <f t="shared" si="1330"/>
        <v>37.332000000000001</v>
      </c>
      <c r="AH157" s="89">
        <f t="shared" si="1330"/>
        <v>37.332000000000001</v>
      </c>
      <c r="AI157" s="89">
        <f t="shared" si="1330"/>
        <v>37.332000000000001</v>
      </c>
      <c r="AJ157" s="89">
        <f t="shared" si="1330"/>
        <v>37.332000000000001</v>
      </c>
      <c r="AK157" s="89">
        <f t="shared" si="1330"/>
        <v>37.332000000000001</v>
      </c>
      <c r="AL157" s="89">
        <f t="shared" ref="AL157:BB157" si="1331">AL140</f>
        <v>37.332000000000001</v>
      </c>
      <c r="AM157" s="89">
        <f t="shared" si="1331"/>
        <v>37.332000000000001</v>
      </c>
      <c r="AN157" s="89">
        <f t="shared" si="1331"/>
        <v>37.332000000000001</v>
      </c>
      <c r="AO157" s="89">
        <f t="shared" si="1331"/>
        <v>37.332000000000001</v>
      </c>
      <c r="AP157" s="89">
        <f t="shared" si="1331"/>
        <v>37.332000000000001</v>
      </c>
      <c r="AQ157" s="89">
        <f t="shared" si="1331"/>
        <v>37.332000000000001</v>
      </c>
      <c r="AR157" s="89">
        <f t="shared" si="1331"/>
        <v>37.332000000000001</v>
      </c>
      <c r="AS157" s="89">
        <f t="shared" si="1331"/>
        <v>37.332000000000001</v>
      </c>
      <c r="AT157" s="89">
        <f t="shared" si="1331"/>
        <v>37.332000000000001</v>
      </c>
      <c r="AU157" s="89">
        <f t="shared" si="1331"/>
        <v>37.332000000000001</v>
      </c>
      <c r="AV157" s="89">
        <f t="shared" si="1331"/>
        <v>37.332000000000001</v>
      </c>
      <c r="AW157" s="89">
        <f t="shared" si="1331"/>
        <v>37.332000000000001</v>
      </c>
      <c r="AX157" s="89">
        <f t="shared" si="1331"/>
        <v>37.332000000000001</v>
      </c>
      <c r="AY157" s="89">
        <f t="shared" si="1331"/>
        <v>37.332000000000001</v>
      </c>
      <c r="AZ157" s="89">
        <f t="shared" si="1331"/>
        <v>37.332000000000001</v>
      </c>
      <c r="BA157" s="89">
        <f t="shared" si="1331"/>
        <v>37.332000000000001</v>
      </c>
      <c r="BB157" s="89">
        <f t="shared" si="1331"/>
        <v>37.332000000000001</v>
      </c>
      <c r="BC157" s="89">
        <f t="shared" ref="BC157:CC157" si="1332">BC140</f>
        <v>37.332000000000001</v>
      </c>
      <c r="BD157" s="89">
        <f t="shared" si="1332"/>
        <v>37.332000000000001</v>
      </c>
      <c r="BE157" s="89">
        <f t="shared" si="1332"/>
        <v>37.332000000000001</v>
      </c>
      <c r="BF157" s="89">
        <f t="shared" si="1332"/>
        <v>37.332000000000001</v>
      </c>
      <c r="BG157" s="89">
        <f t="shared" si="1332"/>
        <v>37.332000000000001</v>
      </c>
      <c r="BH157" s="89">
        <f t="shared" si="1332"/>
        <v>37.332000000000001</v>
      </c>
      <c r="BI157" s="89">
        <f t="shared" si="1332"/>
        <v>37.332000000000001</v>
      </c>
      <c r="BJ157" s="89">
        <f t="shared" si="1332"/>
        <v>37.332000000000001</v>
      </c>
      <c r="BK157" s="89">
        <f t="shared" si="1332"/>
        <v>37.332000000000001</v>
      </c>
      <c r="BL157" s="89">
        <f t="shared" si="1332"/>
        <v>37.332000000000001</v>
      </c>
      <c r="BM157" s="89">
        <f t="shared" si="1332"/>
        <v>37.332000000000001</v>
      </c>
      <c r="BN157" s="89">
        <f t="shared" si="1332"/>
        <v>37.332000000000001</v>
      </c>
      <c r="BO157" s="89">
        <f t="shared" si="1332"/>
        <v>37.332000000000001</v>
      </c>
      <c r="BP157" s="89">
        <f t="shared" si="1332"/>
        <v>37.332000000000001</v>
      </c>
      <c r="BQ157" s="89">
        <f t="shared" si="1332"/>
        <v>37.332000000000001</v>
      </c>
      <c r="BR157" s="89">
        <f t="shared" si="1332"/>
        <v>37.332000000000001</v>
      </c>
      <c r="BS157" s="89">
        <f t="shared" si="1332"/>
        <v>37.332000000000001</v>
      </c>
      <c r="BT157" s="89">
        <f t="shared" si="1332"/>
        <v>37.332000000000001</v>
      </c>
      <c r="BU157" s="89">
        <f t="shared" si="1332"/>
        <v>37.332000000000001</v>
      </c>
      <c r="BV157" s="89">
        <f t="shared" si="1332"/>
        <v>37.332000000000001</v>
      </c>
      <c r="BW157" s="89">
        <f t="shared" si="1332"/>
        <v>37.332000000000001</v>
      </c>
      <c r="BX157" s="89">
        <f t="shared" si="1332"/>
        <v>37.332000000000001</v>
      </c>
      <c r="BY157" s="89">
        <f t="shared" si="1332"/>
        <v>37.332000000000001</v>
      </c>
      <c r="BZ157" s="89">
        <f t="shared" si="1332"/>
        <v>37.332000000000001</v>
      </c>
      <c r="CA157" s="89">
        <f t="shared" si="1332"/>
        <v>37.332000000000001</v>
      </c>
      <c r="CB157" s="89">
        <f t="shared" si="1332"/>
        <v>37.332000000000001</v>
      </c>
      <c r="CC157" s="89">
        <f t="shared" si="1332"/>
        <v>37.332000000000001</v>
      </c>
    </row>
    <row r="158" spans="3:81" ht="10.199999999999999" customHeight="1" x14ac:dyDescent="0.45">
      <c r="C158" s="1"/>
      <c r="D158" s="478"/>
      <c r="E158" s="103" t="s">
        <v>63</v>
      </c>
      <c r="F158" s="84">
        <f t="shared" ref="F158:AK158" si="1333">F141</f>
        <v>0</v>
      </c>
      <c r="G158" s="120">
        <f t="shared" si="1333"/>
        <v>0</v>
      </c>
      <c r="H158" s="120">
        <f t="shared" si="1333"/>
        <v>0</v>
      </c>
      <c r="I158" s="120">
        <f t="shared" si="1333"/>
        <v>0</v>
      </c>
      <c r="J158" s="120">
        <f t="shared" si="1333"/>
        <v>0</v>
      </c>
      <c r="K158" s="120">
        <f t="shared" si="1333"/>
        <v>0</v>
      </c>
      <c r="L158" s="120">
        <f t="shared" si="1333"/>
        <v>0</v>
      </c>
      <c r="M158" s="120">
        <f t="shared" si="1333"/>
        <v>0</v>
      </c>
      <c r="N158" s="120">
        <f t="shared" si="1333"/>
        <v>0</v>
      </c>
      <c r="O158" s="120">
        <f t="shared" si="1333"/>
        <v>0</v>
      </c>
      <c r="P158" s="120">
        <f t="shared" si="1333"/>
        <v>0</v>
      </c>
      <c r="Q158" s="120">
        <f t="shared" si="1333"/>
        <v>0</v>
      </c>
      <c r="R158" s="120">
        <f t="shared" si="1333"/>
        <v>0</v>
      </c>
      <c r="S158" s="120">
        <f t="shared" si="1333"/>
        <v>0</v>
      </c>
      <c r="T158" s="120">
        <f t="shared" si="1333"/>
        <v>0</v>
      </c>
      <c r="U158" s="120">
        <f t="shared" si="1333"/>
        <v>0</v>
      </c>
      <c r="V158" s="120">
        <f t="shared" si="1333"/>
        <v>0</v>
      </c>
      <c r="W158" s="120">
        <f t="shared" si="1333"/>
        <v>0</v>
      </c>
      <c r="X158" s="120">
        <f t="shared" si="1333"/>
        <v>0</v>
      </c>
      <c r="Y158" s="120">
        <f t="shared" si="1333"/>
        <v>0</v>
      </c>
      <c r="Z158" s="120">
        <f t="shared" si="1333"/>
        <v>0</v>
      </c>
      <c r="AA158" s="120">
        <f t="shared" si="1333"/>
        <v>0</v>
      </c>
      <c r="AB158" s="120">
        <f t="shared" si="1333"/>
        <v>0</v>
      </c>
      <c r="AC158" s="120">
        <f t="shared" si="1333"/>
        <v>0</v>
      </c>
      <c r="AD158" s="120">
        <f t="shared" si="1333"/>
        <v>0</v>
      </c>
      <c r="AE158" s="120">
        <f t="shared" si="1333"/>
        <v>0</v>
      </c>
      <c r="AF158" s="120">
        <f t="shared" si="1333"/>
        <v>0</v>
      </c>
      <c r="AG158" s="120">
        <f t="shared" si="1333"/>
        <v>0</v>
      </c>
      <c r="AH158" s="120">
        <f t="shared" si="1333"/>
        <v>0</v>
      </c>
      <c r="AI158" s="120">
        <f t="shared" si="1333"/>
        <v>0</v>
      </c>
      <c r="AJ158" s="120">
        <f t="shared" si="1333"/>
        <v>0</v>
      </c>
      <c r="AK158" s="120">
        <f t="shared" si="1333"/>
        <v>0</v>
      </c>
      <c r="AL158" s="120">
        <f t="shared" ref="AL158:BB158" si="1334">AL141</f>
        <v>0</v>
      </c>
      <c r="AM158" s="120">
        <f t="shared" si="1334"/>
        <v>0</v>
      </c>
      <c r="AN158" s="120">
        <f t="shared" si="1334"/>
        <v>0</v>
      </c>
      <c r="AO158" s="120">
        <f t="shared" si="1334"/>
        <v>0</v>
      </c>
      <c r="AP158" s="120">
        <f t="shared" si="1334"/>
        <v>0</v>
      </c>
      <c r="AQ158" s="120">
        <f t="shared" si="1334"/>
        <v>0</v>
      </c>
      <c r="AR158" s="120">
        <f t="shared" si="1334"/>
        <v>0</v>
      </c>
      <c r="AS158" s="120">
        <f t="shared" si="1334"/>
        <v>0</v>
      </c>
      <c r="AT158" s="120">
        <f t="shared" si="1334"/>
        <v>0</v>
      </c>
      <c r="AU158" s="120">
        <f t="shared" si="1334"/>
        <v>0</v>
      </c>
      <c r="AV158" s="120">
        <f t="shared" si="1334"/>
        <v>0</v>
      </c>
      <c r="AW158" s="120">
        <f t="shared" si="1334"/>
        <v>0</v>
      </c>
      <c r="AX158" s="120">
        <f t="shared" si="1334"/>
        <v>0</v>
      </c>
      <c r="AY158" s="120">
        <f t="shared" si="1334"/>
        <v>0</v>
      </c>
      <c r="AZ158" s="120">
        <f t="shared" si="1334"/>
        <v>0</v>
      </c>
      <c r="BA158" s="120">
        <f t="shared" si="1334"/>
        <v>0</v>
      </c>
      <c r="BB158" s="120">
        <f t="shared" si="1334"/>
        <v>0</v>
      </c>
      <c r="BC158" s="120">
        <f t="shared" ref="BC158:CC158" si="1335">BC141</f>
        <v>0</v>
      </c>
      <c r="BD158" s="120">
        <f t="shared" si="1335"/>
        <v>0</v>
      </c>
      <c r="BE158" s="120">
        <f t="shared" si="1335"/>
        <v>0</v>
      </c>
      <c r="BF158" s="120">
        <f t="shared" si="1335"/>
        <v>0</v>
      </c>
      <c r="BG158" s="120">
        <f t="shared" si="1335"/>
        <v>0</v>
      </c>
      <c r="BH158" s="120">
        <f t="shared" si="1335"/>
        <v>0</v>
      </c>
      <c r="BI158" s="120">
        <f t="shared" si="1335"/>
        <v>0</v>
      </c>
      <c r="BJ158" s="120">
        <f t="shared" si="1335"/>
        <v>0</v>
      </c>
      <c r="BK158" s="120">
        <f t="shared" si="1335"/>
        <v>0</v>
      </c>
      <c r="BL158" s="120">
        <f t="shared" si="1335"/>
        <v>0</v>
      </c>
      <c r="BM158" s="120">
        <f t="shared" si="1335"/>
        <v>0</v>
      </c>
      <c r="BN158" s="120">
        <f t="shared" si="1335"/>
        <v>0</v>
      </c>
      <c r="BO158" s="120">
        <f t="shared" si="1335"/>
        <v>0</v>
      </c>
      <c r="BP158" s="120">
        <f t="shared" si="1335"/>
        <v>0</v>
      </c>
      <c r="BQ158" s="120">
        <f t="shared" si="1335"/>
        <v>0</v>
      </c>
      <c r="BR158" s="120">
        <f t="shared" si="1335"/>
        <v>0</v>
      </c>
      <c r="BS158" s="120">
        <f t="shared" si="1335"/>
        <v>0</v>
      </c>
      <c r="BT158" s="120">
        <f t="shared" si="1335"/>
        <v>0</v>
      </c>
      <c r="BU158" s="120">
        <f t="shared" si="1335"/>
        <v>0</v>
      </c>
      <c r="BV158" s="120">
        <f t="shared" si="1335"/>
        <v>0</v>
      </c>
      <c r="BW158" s="120">
        <f t="shared" si="1335"/>
        <v>0</v>
      </c>
      <c r="BX158" s="120">
        <f t="shared" si="1335"/>
        <v>0</v>
      </c>
      <c r="BY158" s="120">
        <f t="shared" si="1335"/>
        <v>0</v>
      </c>
      <c r="BZ158" s="120">
        <f t="shared" si="1335"/>
        <v>0</v>
      </c>
      <c r="CA158" s="120">
        <f t="shared" si="1335"/>
        <v>0</v>
      </c>
      <c r="CB158" s="120">
        <f t="shared" si="1335"/>
        <v>0</v>
      </c>
      <c r="CC158" s="120">
        <f t="shared" si="1335"/>
        <v>0</v>
      </c>
    </row>
    <row r="159" spans="3:81" ht="10.199999999999999" customHeight="1" x14ac:dyDescent="0.45">
      <c r="C159" s="1"/>
      <c r="D159" s="479"/>
      <c r="E159" s="108" t="s">
        <v>37</v>
      </c>
      <c r="F159" s="97">
        <f ca="1">IF(F149-SUM(F151:F158)&lt;=0,0,F149-SUM(F151:F158))</f>
        <v>169.89320000000001</v>
      </c>
      <c r="G159" s="122">
        <f ca="1">IF(G149-SUM(G151:G158)&lt;=0,0,G149-SUM(G151:G158))</f>
        <v>169.89320000000001</v>
      </c>
      <c r="H159" s="122">
        <f t="shared" ref="H159:AF159" ca="1" si="1336">IF(H149-SUM(H151:H158)&lt;=0,0,H149-SUM(H151:H158))</f>
        <v>169.89320000000001</v>
      </c>
      <c r="I159" s="122">
        <f t="shared" ca="1" si="1336"/>
        <v>169.89320000000001</v>
      </c>
      <c r="J159" s="122">
        <f t="shared" ca="1" si="1336"/>
        <v>169.89320000000001</v>
      </c>
      <c r="K159" s="122">
        <f t="shared" ca="1" si="1336"/>
        <v>169.89320000000001</v>
      </c>
      <c r="L159" s="122">
        <f t="shared" ca="1" si="1336"/>
        <v>169.89320000000001</v>
      </c>
      <c r="M159" s="122">
        <f t="shared" ca="1" si="1336"/>
        <v>169.89320000000001</v>
      </c>
      <c r="N159" s="122">
        <f t="shared" ca="1" si="1336"/>
        <v>169.89320000000001</v>
      </c>
      <c r="O159" s="122">
        <f t="shared" ca="1" si="1336"/>
        <v>169.89320000000001</v>
      </c>
      <c r="P159" s="122">
        <f t="shared" ca="1" si="1336"/>
        <v>169.89320000000001</v>
      </c>
      <c r="Q159" s="122">
        <f t="shared" ca="1" si="1336"/>
        <v>169.89320000000001</v>
      </c>
      <c r="R159" s="122">
        <f t="shared" ca="1" si="1336"/>
        <v>171.39320000000001</v>
      </c>
      <c r="S159" s="122">
        <f t="shared" ca="1" si="1336"/>
        <v>171.39320000000001</v>
      </c>
      <c r="T159" s="122">
        <f t="shared" ca="1" si="1336"/>
        <v>0</v>
      </c>
      <c r="U159" s="122">
        <f t="shared" ca="1" si="1336"/>
        <v>0</v>
      </c>
      <c r="V159" s="122">
        <f t="shared" ca="1" si="1336"/>
        <v>0</v>
      </c>
      <c r="W159" s="122">
        <f t="shared" ca="1" si="1336"/>
        <v>0</v>
      </c>
      <c r="X159" s="122">
        <f t="shared" ca="1" si="1336"/>
        <v>0</v>
      </c>
      <c r="Y159" s="122">
        <f t="shared" ca="1" si="1336"/>
        <v>0</v>
      </c>
      <c r="Z159" s="122">
        <f t="shared" ca="1" si="1336"/>
        <v>0</v>
      </c>
      <c r="AA159" s="122">
        <f t="shared" ca="1" si="1336"/>
        <v>0</v>
      </c>
      <c r="AB159" s="122">
        <f t="shared" ca="1" si="1336"/>
        <v>0</v>
      </c>
      <c r="AC159" s="122">
        <f t="shared" ca="1" si="1336"/>
        <v>0</v>
      </c>
      <c r="AD159" s="122">
        <f t="shared" ca="1" si="1336"/>
        <v>0</v>
      </c>
      <c r="AE159" s="122">
        <f t="shared" ca="1" si="1336"/>
        <v>0</v>
      </c>
      <c r="AF159" s="122">
        <f t="shared" ca="1" si="1336"/>
        <v>0</v>
      </c>
      <c r="AG159" s="122">
        <f t="shared" ref="AG159" ca="1" si="1337">IF(AG149-SUM(AG151:AG158)&lt;=0,0,AG149-SUM(AG151:AG158))</f>
        <v>0</v>
      </c>
      <c r="AH159" s="122">
        <f t="shared" ref="AH159" ca="1" si="1338">IF(AH149-SUM(AH151:AH158)&lt;=0,0,AH149-SUM(AH151:AH158))</f>
        <v>0</v>
      </c>
      <c r="AI159" s="122">
        <f t="shared" ref="AI159" ca="1" si="1339">IF(AI149-SUM(AI151:AI158)&lt;=0,0,AI149-SUM(AI151:AI158))</f>
        <v>0</v>
      </c>
      <c r="AJ159" s="122">
        <f t="shared" ref="AJ159" ca="1" si="1340">IF(AJ149-SUM(AJ151:AJ158)&lt;=0,0,AJ149-SUM(AJ151:AJ158))</f>
        <v>0</v>
      </c>
      <c r="AK159" s="122">
        <f t="shared" ref="AK159" ca="1" si="1341">IF(AK149-SUM(AK151:AK158)&lt;=0,0,AK149-SUM(AK151:AK158))</f>
        <v>0</v>
      </c>
      <c r="AL159" s="122">
        <f t="shared" ref="AL159" ca="1" si="1342">IF(AL149-SUM(AL151:AL158)&lt;=0,0,AL149-SUM(AL151:AL158))</f>
        <v>0</v>
      </c>
      <c r="AM159" s="122">
        <f t="shared" ref="AM159" ca="1" si="1343">IF(AM149-SUM(AM151:AM158)&lt;=0,0,AM149-SUM(AM151:AM158))</f>
        <v>0</v>
      </c>
      <c r="AN159" s="122">
        <f t="shared" ref="AN159" ca="1" si="1344">IF(AN149-SUM(AN151:AN158)&lt;=0,0,AN149-SUM(AN151:AN158))</f>
        <v>0</v>
      </c>
      <c r="AO159" s="122">
        <f t="shared" ref="AO159" ca="1" si="1345">IF(AO149-SUM(AO151:AO158)&lt;=0,0,AO149-SUM(AO151:AO158))</f>
        <v>0</v>
      </c>
      <c r="AP159" s="122">
        <f t="shared" ref="AP159" ca="1" si="1346">IF(AP149-SUM(AP151:AP158)&lt;=0,0,AP149-SUM(AP151:AP158))</f>
        <v>0</v>
      </c>
      <c r="AQ159" s="122">
        <f t="shared" ref="AQ159" ca="1" si="1347">IF(AQ149-SUM(AQ151:AQ158)&lt;=0,0,AQ149-SUM(AQ151:AQ158))</f>
        <v>0</v>
      </c>
      <c r="AR159" s="122">
        <f t="shared" ref="AR159" ca="1" si="1348">IF(AR149-SUM(AR151:AR158)&lt;=0,0,AR149-SUM(AR151:AR158))</f>
        <v>0</v>
      </c>
      <c r="AS159" s="122">
        <f t="shared" ref="AS159" ca="1" si="1349">IF(AS149-SUM(AS151:AS158)&lt;=0,0,AS149-SUM(AS151:AS158))</f>
        <v>0</v>
      </c>
      <c r="AT159" s="122">
        <f t="shared" ref="AT159" ca="1" si="1350">IF(AT149-SUM(AT151:AT158)&lt;=0,0,AT149-SUM(AT151:AT158))</f>
        <v>0</v>
      </c>
      <c r="AU159" s="122">
        <f t="shared" ref="AU159" ca="1" si="1351">IF(AU149-SUM(AU151:AU158)&lt;=0,0,AU149-SUM(AU151:AU158))</f>
        <v>0</v>
      </c>
      <c r="AV159" s="122">
        <f t="shared" ref="AV159" ca="1" si="1352">IF(AV149-SUM(AV151:AV158)&lt;=0,0,AV149-SUM(AV151:AV158))</f>
        <v>0</v>
      </c>
      <c r="AW159" s="122">
        <f t="shared" ref="AW159" ca="1" si="1353">IF(AW149-SUM(AW151:AW158)&lt;=0,0,AW149-SUM(AW151:AW158))</f>
        <v>0</v>
      </c>
      <c r="AX159" s="122">
        <f t="shared" ref="AX159" ca="1" si="1354">IF(AX149-SUM(AX151:AX158)&lt;=0,0,AX149-SUM(AX151:AX158))</f>
        <v>0</v>
      </c>
      <c r="AY159" s="122">
        <f t="shared" ref="AY159" ca="1" si="1355">IF(AY149-SUM(AY151:AY158)&lt;=0,0,AY149-SUM(AY151:AY158))</f>
        <v>0</v>
      </c>
      <c r="AZ159" s="122">
        <f t="shared" ref="AZ159" ca="1" si="1356">IF(AZ149-SUM(AZ151:AZ158)&lt;=0,0,AZ149-SUM(AZ151:AZ158))</f>
        <v>0</v>
      </c>
      <c r="BA159" s="122">
        <f t="shared" ref="BA159" ca="1" si="1357">IF(BA149-SUM(BA151:BA158)&lt;=0,0,BA149-SUM(BA151:BA158))</f>
        <v>0</v>
      </c>
      <c r="BB159" s="122">
        <f t="shared" ref="BB159:CC159" ca="1" si="1358">IF(BB149-SUM(BB151:BB158)&lt;=0,0,BB149-SUM(BB151:BB158))</f>
        <v>0</v>
      </c>
      <c r="BC159" s="122">
        <f t="shared" ca="1" si="1358"/>
        <v>0</v>
      </c>
      <c r="BD159" s="122">
        <f t="shared" ca="1" si="1358"/>
        <v>0</v>
      </c>
      <c r="BE159" s="122">
        <f t="shared" ca="1" si="1358"/>
        <v>0</v>
      </c>
      <c r="BF159" s="122">
        <f t="shared" ca="1" si="1358"/>
        <v>0</v>
      </c>
      <c r="BG159" s="122">
        <f t="shared" ca="1" si="1358"/>
        <v>0</v>
      </c>
      <c r="BH159" s="122">
        <f t="shared" ca="1" si="1358"/>
        <v>0</v>
      </c>
      <c r="BI159" s="122">
        <f t="shared" ca="1" si="1358"/>
        <v>0</v>
      </c>
      <c r="BJ159" s="122">
        <f t="shared" ca="1" si="1358"/>
        <v>0</v>
      </c>
      <c r="BK159" s="122">
        <f t="shared" ca="1" si="1358"/>
        <v>0</v>
      </c>
      <c r="BL159" s="122">
        <f t="shared" ca="1" si="1358"/>
        <v>0</v>
      </c>
      <c r="BM159" s="122">
        <f t="shared" ca="1" si="1358"/>
        <v>0</v>
      </c>
      <c r="BN159" s="122">
        <f t="shared" ca="1" si="1358"/>
        <v>0</v>
      </c>
      <c r="BO159" s="122">
        <f t="shared" ca="1" si="1358"/>
        <v>0</v>
      </c>
      <c r="BP159" s="122">
        <f t="shared" ca="1" si="1358"/>
        <v>0</v>
      </c>
      <c r="BQ159" s="122">
        <f t="shared" ca="1" si="1358"/>
        <v>0</v>
      </c>
      <c r="BR159" s="122">
        <f t="shared" ca="1" si="1358"/>
        <v>0</v>
      </c>
      <c r="BS159" s="122">
        <f t="shared" ca="1" si="1358"/>
        <v>0</v>
      </c>
      <c r="BT159" s="122">
        <f t="shared" ca="1" si="1358"/>
        <v>0</v>
      </c>
      <c r="BU159" s="122">
        <f t="shared" ca="1" si="1358"/>
        <v>0</v>
      </c>
      <c r="BV159" s="122">
        <f t="shared" ca="1" si="1358"/>
        <v>0</v>
      </c>
      <c r="BW159" s="122">
        <f t="shared" ca="1" si="1358"/>
        <v>0</v>
      </c>
      <c r="BX159" s="122">
        <f t="shared" ca="1" si="1358"/>
        <v>0</v>
      </c>
      <c r="BY159" s="122">
        <f t="shared" ca="1" si="1358"/>
        <v>0</v>
      </c>
      <c r="BZ159" s="122">
        <f t="shared" ca="1" si="1358"/>
        <v>0</v>
      </c>
      <c r="CA159" s="122">
        <f t="shared" ca="1" si="1358"/>
        <v>0</v>
      </c>
      <c r="CB159" s="122">
        <f t="shared" ca="1" si="1358"/>
        <v>0</v>
      </c>
      <c r="CC159" s="122">
        <f t="shared" ca="1" si="1358"/>
        <v>0</v>
      </c>
    </row>
    <row r="160" spans="3:81" ht="5.4" customHeight="1" x14ac:dyDescent="0.45">
      <c r="D160" s="71"/>
      <c r="E160" s="70"/>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c r="BO160" s="65"/>
      <c r="BP160" s="65"/>
      <c r="BQ160" s="65"/>
      <c r="BR160" s="65"/>
      <c r="BS160" s="65"/>
      <c r="BT160" s="65"/>
      <c r="BU160" s="65"/>
      <c r="BV160" s="65"/>
      <c r="BW160" s="65"/>
      <c r="BX160" s="65"/>
      <c r="BY160" s="65"/>
      <c r="BZ160" s="65"/>
      <c r="CA160" s="65"/>
      <c r="CB160" s="65"/>
      <c r="CC160" s="65"/>
    </row>
    <row r="161" spans="4:81" ht="10.199999999999999" customHeight="1" x14ac:dyDescent="0.45">
      <c r="D161" s="484" t="s">
        <v>47</v>
      </c>
      <c r="E161" s="80" t="s">
        <v>182</v>
      </c>
      <c r="F161" s="76">
        <v>10</v>
      </c>
      <c r="G161" s="90">
        <v>11</v>
      </c>
      <c r="H161" s="90">
        <v>12</v>
      </c>
      <c r="I161" s="90">
        <v>13</v>
      </c>
      <c r="J161" s="90">
        <v>14</v>
      </c>
      <c r="K161" s="90">
        <v>15</v>
      </c>
      <c r="L161" s="90">
        <v>16</v>
      </c>
      <c r="M161" s="90">
        <v>17</v>
      </c>
      <c r="N161" s="90">
        <v>18</v>
      </c>
      <c r="O161" s="90">
        <v>19</v>
      </c>
      <c r="P161" s="90">
        <v>20</v>
      </c>
      <c r="Q161" s="90">
        <v>21</v>
      </c>
      <c r="R161" s="90">
        <v>22</v>
      </c>
      <c r="S161" s="90">
        <v>23</v>
      </c>
      <c r="T161" s="90">
        <v>24</v>
      </c>
      <c r="U161" s="90">
        <v>25</v>
      </c>
      <c r="V161" s="90">
        <v>26</v>
      </c>
      <c r="W161" s="90">
        <v>27</v>
      </c>
      <c r="X161" s="90">
        <v>28</v>
      </c>
      <c r="Y161" s="90">
        <v>29</v>
      </c>
      <c r="Z161" s="90">
        <v>30</v>
      </c>
      <c r="AA161" s="90">
        <v>31</v>
      </c>
      <c r="AB161" s="90">
        <v>32</v>
      </c>
      <c r="AC161" s="90">
        <v>33</v>
      </c>
      <c r="AD161" s="90">
        <v>34</v>
      </c>
      <c r="AE161" s="90">
        <v>35</v>
      </c>
      <c r="AF161" s="90">
        <v>36</v>
      </c>
      <c r="AG161" s="90">
        <v>37</v>
      </c>
      <c r="AH161" s="90">
        <v>38</v>
      </c>
      <c r="AI161" s="90">
        <v>39</v>
      </c>
      <c r="AJ161" s="90">
        <v>40</v>
      </c>
      <c r="AK161" s="90">
        <v>41</v>
      </c>
      <c r="AL161" s="90">
        <v>42</v>
      </c>
      <c r="AM161" s="90">
        <v>43</v>
      </c>
      <c r="AN161" s="90">
        <v>44</v>
      </c>
      <c r="AO161" s="90">
        <v>45</v>
      </c>
      <c r="AP161" s="90">
        <v>46</v>
      </c>
      <c r="AQ161" s="90">
        <v>47</v>
      </c>
      <c r="AR161" s="90">
        <v>48</v>
      </c>
      <c r="AS161" s="90">
        <v>49</v>
      </c>
      <c r="AT161" s="90">
        <v>50</v>
      </c>
      <c r="AU161" s="90">
        <v>51</v>
      </c>
      <c r="AV161" s="90">
        <v>52</v>
      </c>
      <c r="AW161" s="90">
        <v>53</v>
      </c>
      <c r="AX161" s="90">
        <v>54</v>
      </c>
      <c r="AY161" s="90">
        <v>55</v>
      </c>
      <c r="AZ161" s="90">
        <v>56</v>
      </c>
      <c r="BA161" s="90">
        <v>57</v>
      </c>
      <c r="BB161" s="90">
        <v>58</v>
      </c>
      <c r="BC161" s="90">
        <v>59</v>
      </c>
      <c r="BD161" s="90">
        <v>60</v>
      </c>
      <c r="BE161" s="90">
        <v>61</v>
      </c>
      <c r="BF161" s="90">
        <v>62</v>
      </c>
      <c r="BG161" s="90">
        <v>63</v>
      </c>
      <c r="BH161" s="90">
        <v>64</v>
      </c>
      <c r="BI161" s="90">
        <v>65</v>
      </c>
      <c r="BJ161" s="90">
        <v>66</v>
      </c>
      <c r="BK161" s="90">
        <v>67</v>
      </c>
      <c r="BL161" s="90">
        <v>68</v>
      </c>
      <c r="BM161" s="90">
        <v>69</v>
      </c>
      <c r="BN161" s="90">
        <v>70</v>
      </c>
      <c r="BO161" s="90">
        <v>71</v>
      </c>
      <c r="BP161" s="90">
        <v>72</v>
      </c>
      <c r="BQ161" s="90">
        <v>73</v>
      </c>
      <c r="BR161" s="90">
        <v>74</v>
      </c>
      <c r="BS161" s="90">
        <v>75</v>
      </c>
      <c r="BT161" s="90">
        <v>76</v>
      </c>
      <c r="BU161" s="90">
        <v>77</v>
      </c>
      <c r="BV161" s="90">
        <v>78</v>
      </c>
      <c r="BW161" s="90">
        <v>79</v>
      </c>
      <c r="BX161" s="90">
        <v>80</v>
      </c>
      <c r="BY161" s="90">
        <v>81</v>
      </c>
      <c r="BZ161" s="90">
        <v>82</v>
      </c>
      <c r="CA161" s="90">
        <v>83</v>
      </c>
      <c r="CB161" s="90">
        <v>84</v>
      </c>
      <c r="CC161" s="90">
        <v>85</v>
      </c>
    </row>
    <row r="162" spans="4:81" ht="10.199999999999999" customHeight="1" x14ac:dyDescent="0.45">
      <c r="D162" s="485"/>
      <c r="E162" s="103" t="s">
        <v>183</v>
      </c>
      <c r="F162" s="84">
        <f t="shared" ref="F162:AK162" si="1359">IF(F132&lt;=45,0,0.5)</f>
        <v>0.5</v>
      </c>
      <c r="G162" s="120">
        <f t="shared" si="1359"/>
        <v>0.5</v>
      </c>
      <c r="H162" s="120">
        <f t="shared" si="1359"/>
        <v>0.5</v>
      </c>
      <c r="I162" s="120">
        <f t="shared" si="1359"/>
        <v>0.5</v>
      </c>
      <c r="J162" s="120">
        <f t="shared" si="1359"/>
        <v>0.5</v>
      </c>
      <c r="K162" s="120">
        <f t="shared" si="1359"/>
        <v>0.5</v>
      </c>
      <c r="L162" s="120">
        <f t="shared" si="1359"/>
        <v>0.5</v>
      </c>
      <c r="M162" s="120">
        <f t="shared" si="1359"/>
        <v>0.5</v>
      </c>
      <c r="N162" s="120">
        <f t="shared" si="1359"/>
        <v>0.5</v>
      </c>
      <c r="O162" s="120">
        <f t="shared" si="1359"/>
        <v>0.5</v>
      </c>
      <c r="P162" s="120">
        <f t="shared" si="1359"/>
        <v>0.5</v>
      </c>
      <c r="Q162" s="120">
        <f t="shared" si="1359"/>
        <v>0.5</v>
      </c>
      <c r="R162" s="120">
        <f t="shared" si="1359"/>
        <v>0.5</v>
      </c>
      <c r="S162" s="120">
        <f t="shared" si="1359"/>
        <v>0.5</v>
      </c>
      <c r="T162" s="120">
        <f t="shared" si="1359"/>
        <v>0</v>
      </c>
      <c r="U162" s="120">
        <f t="shared" si="1359"/>
        <v>0</v>
      </c>
      <c r="V162" s="120">
        <f t="shared" si="1359"/>
        <v>0</v>
      </c>
      <c r="W162" s="120">
        <f t="shared" si="1359"/>
        <v>0</v>
      </c>
      <c r="X162" s="120">
        <f t="shared" si="1359"/>
        <v>0</v>
      </c>
      <c r="Y162" s="120">
        <f t="shared" si="1359"/>
        <v>0</v>
      </c>
      <c r="Z162" s="120">
        <f t="shared" si="1359"/>
        <v>0</v>
      </c>
      <c r="AA162" s="120">
        <f t="shared" si="1359"/>
        <v>0</v>
      </c>
      <c r="AB162" s="120">
        <f t="shared" si="1359"/>
        <v>0</v>
      </c>
      <c r="AC162" s="120">
        <f t="shared" si="1359"/>
        <v>0</v>
      </c>
      <c r="AD162" s="120">
        <f t="shared" si="1359"/>
        <v>0</v>
      </c>
      <c r="AE162" s="120">
        <f t="shared" si="1359"/>
        <v>0</v>
      </c>
      <c r="AF162" s="120">
        <f t="shared" si="1359"/>
        <v>0</v>
      </c>
      <c r="AG162" s="120">
        <f t="shared" si="1359"/>
        <v>0</v>
      </c>
      <c r="AH162" s="120">
        <f t="shared" si="1359"/>
        <v>0</v>
      </c>
      <c r="AI162" s="120">
        <f t="shared" si="1359"/>
        <v>0</v>
      </c>
      <c r="AJ162" s="120">
        <f t="shared" si="1359"/>
        <v>0</v>
      </c>
      <c r="AK162" s="120">
        <f t="shared" si="1359"/>
        <v>0</v>
      </c>
      <c r="AL162" s="120">
        <f t="shared" ref="AL162:BB162" si="1360">IF(AL132&lt;=45,0,0.5)</f>
        <v>0</v>
      </c>
      <c r="AM162" s="120">
        <f t="shared" si="1360"/>
        <v>0</v>
      </c>
      <c r="AN162" s="120">
        <f t="shared" si="1360"/>
        <v>0</v>
      </c>
      <c r="AO162" s="120">
        <f t="shared" si="1360"/>
        <v>0</v>
      </c>
      <c r="AP162" s="120">
        <f t="shared" si="1360"/>
        <v>0</v>
      </c>
      <c r="AQ162" s="120">
        <f t="shared" si="1360"/>
        <v>0</v>
      </c>
      <c r="AR162" s="120">
        <f t="shared" si="1360"/>
        <v>0</v>
      </c>
      <c r="AS162" s="120">
        <f t="shared" si="1360"/>
        <v>0</v>
      </c>
      <c r="AT162" s="120">
        <f t="shared" si="1360"/>
        <v>0</v>
      </c>
      <c r="AU162" s="120">
        <f t="shared" si="1360"/>
        <v>0</v>
      </c>
      <c r="AV162" s="120">
        <f t="shared" si="1360"/>
        <v>0</v>
      </c>
      <c r="AW162" s="120">
        <f t="shared" si="1360"/>
        <v>0</v>
      </c>
      <c r="AX162" s="120">
        <f t="shared" si="1360"/>
        <v>0</v>
      </c>
      <c r="AY162" s="120">
        <f t="shared" si="1360"/>
        <v>0</v>
      </c>
      <c r="AZ162" s="120">
        <f t="shared" si="1360"/>
        <v>0</v>
      </c>
      <c r="BA162" s="120">
        <f t="shared" si="1360"/>
        <v>0</v>
      </c>
      <c r="BB162" s="120">
        <f t="shared" si="1360"/>
        <v>0</v>
      </c>
      <c r="BC162" s="120">
        <f t="shared" ref="BC162:CC162" si="1361">IF(BC132&lt;=45,0,0.5)</f>
        <v>0</v>
      </c>
      <c r="BD162" s="120">
        <f t="shared" si="1361"/>
        <v>0</v>
      </c>
      <c r="BE162" s="120">
        <f t="shared" si="1361"/>
        <v>0</v>
      </c>
      <c r="BF162" s="120">
        <f t="shared" si="1361"/>
        <v>0</v>
      </c>
      <c r="BG162" s="120">
        <f t="shared" si="1361"/>
        <v>0</v>
      </c>
      <c r="BH162" s="120">
        <f t="shared" si="1361"/>
        <v>0</v>
      </c>
      <c r="BI162" s="120">
        <f t="shared" si="1361"/>
        <v>0</v>
      </c>
      <c r="BJ162" s="120">
        <f t="shared" si="1361"/>
        <v>0</v>
      </c>
      <c r="BK162" s="120">
        <f t="shared" si="1361"/>
        <v>0</v>
      </c>
      <c r="BL162" s="120">
        <f t="shared" si="1361"/>
        <v>0</v>
      </c>
      <c r="BM162" s="120">
        <f t="shared" si="1361"/>
        <v>0</v>
      </c>
      <c r="BN162" s="120">
        <f t="shared" si="1361"/>
        <v>0</v>
      </c>
      <c r="BO162" s="120">
        <f t="shared" si="1361"/>
        <v>0</v>
      </c>
      <c r="BP162" s="120">
        <f t="shared" si="1361"/>
        <v>0</v>
      </c>
      <c r="BQ162" s="120">
        <f t="shared" si="1361"/>
        <v>0</v>
      </c>
      <c r="BR162" s="120">
        <f t="shared" si="1361"/>
        <v>0</v>
      </c>
      <c r="BS162" s="120">
        <f t="shared" si="1361"/>
        <v>0</v>
      </c>
      <c r="BT162" s="120">
        <f t="shared" si="1361"/>
        <v>0</v>
      </c>
      <c r="BU162" s="120">
        <f t="shared" si="1361"/>
        <v>0</v>
      </c>
      <c r="BV162" s="120">
        <f t="shared" si="1361"/>
        <v>0</v>
      </c>
      <c r="BW162" s="120">
        <f t="shared" si="1361"/>
        <v>0</v>
      </c>
      <c r="BX162" s="120">
        <f t="shared" si="1361"/>
        <v>0</v>
      </c>
      <c r="BY162" s="120">
        <f t="shared" si="1361"/>
        <v>0</v>
      </c>
      <c r="BZ162" s="120">
        <f t="shared" si="1361"/>
        <v>0</v>
      </c>
      <c r="CA162" s="120">
        <f t="shared" si="1361"/>
        <v>0</v>
      </c>
      <c r="CB162" s="120">
        <f t="shared" si="1361"/>
        <v>0</v>
      </c>
      <c r="CC162" s="120">
        <f t="shared" si="1361"/>
        <v>0</v>
      </c>
    </row>
    <row r="163" spans="4:81" ht="10.199999999999999" customHeight="1" x14ac:dyDescent="0.45">
      <c r="D163" s="486"/>
      <c r="E163" s="121" t="s">
        <v>47</v>
      </c>
      <c r="F163" s="99">
        <f ca="1">ROUNDDOWN((F159*10000*F161/100+F162*10000)*1.021/100,0)*100/10000</f>
        <v>17.850000000000001</v>
      </c>
      <c r="G163" s="125">
        <f t="shared" ref="G163:BB163" ca="1" si="1362">ROUNDDOWN((G159*10000*G161/100+G162*10000)*1.021/100,0)*100/10000</f>
        <v>19.59</v>
      </c>
      <c r="H163" s="125">
        <f t="shared" ca="1" si="1362"/>
        <v>21.32</v>
      </c>
      <c r="I163" s="125">
        <f t="shared" ca="1" si="1362"/>
        <v>23.06</v>
      </c>
      <c r="J163" s="125">
        <f t="shared" ca="1" si="1362"/>
        <v>24.79</v>
      </c>
      <c r="K163" s="125">
        <f t="shared" ca="1" si="1362"/>
        <v>26.52</v>
      </c>
      <c r="L163" s="125">
        <f t="shared" ca="1" si="1362"/>
        <v>28.26</v>
      </c>
      <c r="M163" s="125">
        <f t="shared" ca="1" si="1362"/>
        <v>29.99</v>
      </c>
      <c r="N163" s="125">
        <f t="shared" ca="1" si="1362"/>
        <v>31.73</v>
      </c>
      <c r="O163" s="125">
        <f t="shared" ca="1" si="1362"/>
        <v>33.46</v>
      </c>
      <c r="P163" s="125">
        <f t="shared" ca="1" si="1362"/>
        <v>35.200000000000003</v>
      </c>
      <c r="Q163" s="125">
        <f t="shared" ca="1" si="1362"/>
        <v>36.93</v>
      </c>
      <c r="R163" s="125">
        <f t="shared" ca="1" si="1362"/>
        <v>39</v>
      </c>
      <c r="S163" s="125">
        <f t="shared" ca="1" si="1362"/>
        <v>40.75</v>
      </c>
      <c r="T163" s="125">
        <f t="shared" ca="1" si="1362"/>
        <v>0</v>
      </c>
      <c r="U163" s="125">
        <f t="shared" ca="1" si="1362"/>
        <v>0</v>
      </c>
      <c r="V163" s="125">
        <f t="shared" ca="1" si="1362"/>
        <v>0</v>
      </c>
      <c r="W163" s="125">
        <f t="shared" ca="1" si="1362"/>
        <v>0</v>
      </c>
      <c r="X163" s="125">
        <f t="shared" ca="1" si="1362"/>
        <v>0</v>
      </c>
      <c r="Y163" s="125">
        <f t="shared" ca="1" si="1362"/>
        <v>0</v>
      </c>
      <c r="Z163" s="125">
        <f t="shared" ca="1" si="1362"/>
        <v>0</v>
      </c>
      <c r="AA163" s="125">
        <f t="shared" ca="1" si="1362"/>
        <v>0</v>
      </c>
      <c r="AB163" s="125">
        <f t="shared" ca="1" si="1362"/>
        <v>0</v>
      </c>
      <c r="AC163" s="125">
        <f t="shared" ca="1" si="1362"/>
        <v>0</v>
      </c>
      <c r="AD163" s="125">
        <f t="shared" ca="1" si="1362"/>
        <v>0</v>
      </c>
      <c r="AE163" s="125">
        <f t="shared" ca="1" si="1362"/>
        <v>0</v>
      </c>
      <c r="AF163" s="125">
        <f t="shared" ca="1" si="1362"/>
        <v>0</v>
      </c>
      <c r="AG163" s="125">
        <f t="shared" ca="1" si="1362"/>
        <v>0</v>
      </c>
      <c r="AH163" s="125">
        <f t="shared" ca="1" si="1362"/>
        <v>0</v>
      </c>
      <c r="AI163" s="125">
        <f t="shared" ca="1" si="1362"/>
        <v>0</v>
      </c>
      <c r="AJ163" s="125">
        <f t="shared" ca="1" si="1362"/>
        <v>0</v>
      </c>
      <c r="AK163" s="125">
        <f t="shared" ca="1" si="1362"/>
        <v>0</v>
      </c>
      <c r="AL163" s="125">
        <f t="shared" ca="1" si="1362"/>
        <v>0</v>
      </c>
      <c r="AM163" s="125">
        <f t="shared" ca="1" si="1362"/>
        <v>0</v>
      </c>
      <c r="AN163" s="125">
        <f t="shared" ca="1" si="1362"/>
        <v>0</v>
      </c>
      <c r="AO163" s="125">
        <f t="shared" ca="1" si="1362"/>
        <v>0</v>
      </c>
      <c r="AP163" s="125">
        <f t="shared" ca="1" si="1362"/>
        <v>0</v>
      </c>
      <c r="AQ163" s="125">
        <f t="shared" ca="1" si="1362"/>
        <v>0</v>
      </c>
      <c r="AR163" s="125">
        <f t="shared" ca="1" si="1362"/>
        <v>0</v>
      </c>
      <c r="AS163" s="125">
        <f t="shared" ca="1" si="1362"/>
        <v>0</v>
      </c>
      <c r="AT163" s="125">
        <f t="shared" ca="1" si="1362"/>
        <v>0</v>
      </c>
      <c r="AU163" s="125">
        <f t="shared" ca="1" si="1362"/>
        <v>0</v>
      </c>
      <c r="AV163" s="125">
        <f t="shared" ca="1" si="1362"/>
        <v>0</v>
      </c>
      <c r="AW163" s="125">
        <f t="shared" ca="1" si="1362"/>
        <v>0</v>
      </c>
      <c r="AX163" s="125">
        <f t="shared" ca="1" si="1362"/>
        <v>0</v>
      </c>
      <c r="AY163" s="125">
        <f t="shared" ca="1" si="1362"/>
        <v>0</v>
      </c>
      <c r="AZ163" s="125">
        <f t="shared" ca="1" si="1362"/>
        <v>0</v>
      </c>
      <c r="BA163" s="125">
        <f t="shared" ca="1" si="1362"/>
        <v>0</v>
      </c>
      <c r="BB163" s="125">
        <f t="shared" ca="1" si="1362"/>
        <v>0</v>
      </c>
      <c r="BC163" s="125">
        <f t="shared" ref="BC163:CC163" ca="1" si="1363">ROUNDDOWN((BC159*10000*BC161/100+BC162*10000)*1.021/100,0)*100/10000</f>
        <v>0</v>
      </c>
      <c r="BD163" s="125">
        <f t="shared" ca="1" si="1363"/>
        <v>0</v>
      </c>
      <c r="BE163" s="125">
        <f t="shared" ca="1" si="1363"/>
        <v>0</v>
      </c>
      <c r="BF163" s="125">
        <f t="shared" ca="1" si="1363"/>
        <v>0</v>
      </c>
      <c r="BG163" s="125">
        <f t="shared" ca="1" si="1363"/>
        <v>0</v>
      </c>
      <c r="BH163" s="125">
        <f t="shared" ca="1" si="1363"/>
        <v>0</v>
      </c>
      <c r="BI163" s="125">
        <f t="shared" ca="1" si="1363"/>
        <v>0</v>
      </c>
      <c r="BJ163" s="125">
        <f t="shared" ca="1" si="1363"/>
        <v>0</v>
      </c>
      <c r="BK163" s="125">
        <f t="shared" ca="1" si="1363"/>
        <v>0</v>
      </c>
      <c r="BL163" s="125">
        <f t="shared" ca="1" si="1363"/>
        <v>0</v>
      </c>
      <c r="BM163" s="125">
        <f t="shared" ca="1" si="1363"/>
        <v>0</v>
      </c>
      <c r="BN163" s="125">
        <f t="shared" ca="1" si="1363"/>
        <v>0</v>
      </c>
      <c r="BO163" s="125">
        <f t="shared" ca="1" si="1363"/>
        <v>0</v>
      </c>
      <c r="BP163" s="125">
        <f t="shared" ca="1" si="1363"/>
        <v>0</v>
      </c>
      <c r="BQ163" s="125">
        <f t="shared" ca="1" si="1363"/>
        <v>0</v>
      </c>
      <c r="BR163" s="125">
        <f t="shared" ca="1" si="1363"/>
        <v>0</v>
      </c>
      <c r="BS163" s="125">
        <f t="shared" ca="1" si="1363"/>
        <v>0</v>
      </c>
      <c r="BT163" s="125">
        <f t="shared" ca="1" si="1363"/>
        <v>0</v>
      </c>
      <c r="BU163" s="125">
        <f t="shared" ca="1" si="1363"/>
        <v>0</v>
      </c>
      <c r="BV163" s="125">
        <f t="shared" ca="1" si="1363"/>
        <v>0</v>
      </c>
      <c r="BW163" s="125">
        <f t="shared" ca="1" si="1363"/>
        <v>0</v>
      </c>
      <c r="BX163" s="125">
        <f t="shared" ca="1" si="1363"/>
        <v>0</v>
      </c>
      <c r="BY163" s="125">
        <f t="shared" ca="1" si="1363"/>
        <v>0</v>
      </c>
      <c r="BZ163" s="125">
        <f t="shared" ca="1" si="1363"/>
        <v>0</v>
      </c>
      <c r="CA163" s="125">
        <f t="shared" ca="1" si="1363"/>
        <v>0</v>
      </c>
      <c r="CB163" s="125">
        <f t="shared" ca="1" si="1363"/>
        <v>0</v>
      </c>
      <c r="CC163" s="125">
        <f t="shared" ca="1" si="1363"/>
        <v>0</v>
      </c>
    </row>
    <row r="164" spans="4:81" ht="8.4" customHeight="1" x14ac:dyDescent="0.45">
      <c r="D164" s="70"/>
      <c r="E164" s="70"/>
      <c r="F164" s="82"/>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65"/>
      <c r="BT164" s="65"/>
      <c r="BU164" s="65"/>
      <c r="BV164" s="65"/>
      <c r="BW164" s="65"/>
      <c r="BX164" s="65"/>
      <c r="BY164" s="65"/>
      <c r="BZ164" s="65"/>
      <c r="CA164" s="65"/>
      <c r="CB164" s="65"/>
      <c r="CC164" s="65"/>
    </row>
    <row r="165" spans="4:81" ht="12" customHeight="1" x14ac:dyDescent="0.45">
      <c r="D165" s="482" t="s">
        <v>5</v>
      </c>
      <c r="E165" s="483"/>
      <c r="F165" s="74">
        <f t="shared" ref="F165:AK165" si="1364">IF(F128&lt;103,0,F174+F183+F187+F197)</f>
        <v>61.6068</v>
      </c>
      <c r="G165" s="74">
        <f t="shared" si="1364"/>
        <v>63.646799999999999</v>
      </c>
      <c r="H165" s="74">
        <f t="shared" si="1364"/>
        <v>65.686800000000005</v>
      </c>
      <c r="I165" s="74">
        <f t="shared" si="1364"/>
        <v>67.726799999999997</v>
      </c>
      <c r="J165" s="74">
        <f t="shared" si="1364"/>
        <v>69.766800000000003</v>
      </c>
      <c r="K165" s="74">
        <f t="shared" si="1364"/>
        <v>71.80680000000001</v>
      </c>
      <c r="L165" s="74">
        <f t="shared" si="1364"/>
        <v>73.846800000000002</v>
      </c>
      <c r="M165" s="74">
        <f t="shared" si="1364"/>
        <v>75.886799999999994</v>
      </c>
      <c r="N165" s="74">
        <f t="shared" si="1364"/>
        <v>77.9268</v>
      </c>
      <c r="O165" s="74">
        <f t="shared" si="1364"/>
        <v>79.966800000000006</v>
      </c>
      <c r="P165" s="74">
        <f t="shared" si="1364"/>
        <v>82.006799999999998</v>
      </c>
      <c r="Q165" s="74">
        <f t="shared" si="1364"/>
        <v>84.04679999999999</v>
      </c>
      <c r="R165" s="74">
        <f t="shared" si="1364"/>
        <v>86.086799999999997</v>
      </c>
      <c r="S165" s="74">
        <f t="shared" si="1364"/>
        <v>88.126800000000003</v>
      </c>
      <c r="T165" s="74">
        <f t="shared" si="1364"/>
        <v>0</v>
      </c>
      <c r="U165" s="74">
        <f t="shared" si="1364"/>
        <v>0</v>
      </c>
      <c r="V165" s="74">
        <f t="shared" si="1364"/>
        <v>0</v>
      </c>
      <c r="W165" s="74">
        <f t="shared" si="1364"/>
        <v>0</v>
      </c>
      <c r="X165" s="74">
        <f t="shared" si="1364"/>
        <v>0</v>
      </c>
      <c r="Y165" s="74">
        <f t="shared" si="1364"/>
        <v>0</v>
      </c>
      <c r="Z165" s="74">
        <f t="shared" si="1364"/>
        <v>0</v>
      </c>
      <c r="AA165" s="74">
        <f t="shared" si="1364"/>
        <v>0</v>
      </c>
      <c r="AB165" s="74">
        <f t="shared" si="1364"/>
        <v>0</v>
      </c>
      <c r="AC165" s="74">
        <f t="shared" si="1364"/>
        <v>0</v>
      </c>
      <c r="AD165" s="74">
        <f t="shared" si="1364"/>
        <v>0</v>
      </c>
      <c r="AE165" s="74">
        <f t="shared" si="1364"/>
        <v>0</v>
      </c>
      <c r="AF165" s="74">
        <f t="shared" si="1364"/>
        <v>0</v>
      </c>
      <c r="AG165" s="74">
        <f t="shared" si="1364"/>
        <v>0</v>
      </c>
      <c r="AH165" s="74">
        <f t="shared" si="1364"/>
        <v>0</v>
      </c>
      <c r="AI165" s="74">
        <f t="shared" si="1364"/>
        <v>0</v>
      </c>
      <c r="AJ165" s="74">
        <f t="shared" si="1364"/>
        <v>0</v>
      </c>
      <c r="AK165" s="74">
        <f t="shared" si="1364"/>
        <v>0</v>
      </c>
      <c r="AL165" s="74">
        <f t="shared" ref="AL165:BB165" si="1365">IF(AL128&lt;103,0,AL174+AL183+AL187+AL197)</f>
        <v>0</v>
      </c>
      <c r="AM165" s="74">
        <f t="shared" si="1365"/>
        <v>0</v>
      </c>
      <c r="AN165" s="74">
        <f t="shared" si="1365"/>
        <v>0</v>
      </c>
      <c r="AO165" s="74">
        <f t="shared" si="1365"/>
        <v>0</v>
      </c>
      <c r="AP165" s="74">
        <f t="shared" si="1365"/>
        <v>0</v>
      </c>
      <c r="AQ165" s="74">
        <f t="shared" si="1365"/>
        <v>0</v>
      </c>
      <c r="AR165" s="74">
        <f t="shared" si="1365"/>
        <v>0</v>
      </c>
      <c r="AS165" s="74">
        <f t="shared" si="1365"/>
        <v>0</v>
      </c>
      <c r="AT165" s="74">
        <f t="shared" si="1365"/>
        <v>0</v>
      </c>
      <c r="AU165" s="74">
        <f t="shared" si="1365"/>
        <v>0</v>
      </c>
      <c r="AV165" s="74">
        <f t="shared" si="1365"/>
        <v>0</v>
      </c>
      <c r="AW165" s="74">
        <f t="shared" si="1365"/>
        <v>0</v>
      </c>
      <c r="AX165" s="74">
        <f t="shared" si="1365"/>
        <v>0</v>
      </c>
      <c r="AY165" s="74">
        <f t="shared" si="1365"/>
        <v>0</v>
      </c>
      <c r="AZ165" s="74">
        <f t="shared" si="1365"/>
        <v>0</v>
      </c>
      <c r="BA165" s="74">
        <f t="shared" si="1365"/>
        <v>0</v>
      </c>
      <c r="BB165" s="74">
        <f t="shared" si="1365"/>
        <v>0</v>
      </c>
      <c r="BC165" s="74">
        <f t="shared" ref="BC165:CC165" si="1366">IF(BC128&lt;103,0,BC174+BC183+BC187+BC197)</f>
        <v>0</v>
      </c>
      <c r="BD165" s="74">
        <f t="shared" si="1366"/>
        <v>0</v>
      </c>
      <c r="BE165" s="74">
        <f t="shared" si="1366"/>
        <v>0</v>
      </c>
      <c r="BF165" s="74">
        <f t="shared" si="1366"/>
        <v>0</v>
      </c>
      <c r="BG165" s="74">
        <f t="shared" si="1366"/>
        <v>0</v>
      </c>
      <c r="BH165" s="74">
        <f t="shared" si="1366"/>
        <v>0</v>
      </c>
      <c r="BI165" s="74">
        <f t="shared" si="1366"/>
        <v>0</v>
      </c>
      <c r="BJ165" s="74">
        <f t="shared" si="1366"/>
        <v>0</v>
      </c>
      <c r="BK165" s="74">
        <f t="shared" si="1366"/>
        <v>0</v>
      </c>
      <c r="BL165" s="74">
        <f t="shared" si="1366"/>
        <v>0</v>
      </c>
      <c r="BM165" s="74">
        <f t="shared" si="1366"/>
        <v>0</v>
      </c>
      <c r="BN165" s="74">
        <f t="shared" si="1366"/>
        <v>0</v>
      </c>
      <c r="BO165" s="74">
        <f t="shared" si="1366"/>
        <v>0</v>
      </c>
      <c r="BP165" s="74">
        <f t="shared" si="1366"/>
        <v>0</v>
      </c>
      <c r="BQ165" s="74">
        <f t="shared" si="1366"/>
        <v>0</v>
      </c>
      <c r="BR165" s="74">
        <f t="shared" si="1366"/>
        <v>0</v>
      </c>
      <c r="BS165" s="74">
        <f t="shared" si="1366"/>
        <v>0</v>
      </c>
      <c r="BT165" s="74">
        <f t="shared" si="1366"/>
        <v>0</v>
      </c>
      <c r="BU165" s="74">
        <f t="shared" si="1366"/>
        <v>0</v>
      </c>
      <c r="BV165" s="74">
        <f t="shared" si="1366"/>
        <v>0</v>
      </c>
      <c r="BW165" s="74">
        <f t="shared" si="1366"/>
        <v>0</v>
      </c>
      <c r="BX165" s="74">
        <f t="shared" si="1366"/>
        <v>0</v>
      </c>
      <c r="BY165" s="74">
        <f t="shared" si="1366"/>
        <v>0</v>
      </c>
      <c r="BZ165" s="74">
        <f t="shared" si="1366"/>
        <v>0</v>
      </c>
      <c r="CA165" s="74">
        <f t="shared" si="1366"/>
        <v>0</v>
      </c>
      <c r="CB165" s="74">
        <f t="shared" si="1366"/>
        <v>0</v>
      </c>
      <c r="CC165" s="74">
        <f t="shared" si="1366"/>
        <v>0</v>
      </c>
    </row>
    <row r="166" spans="4:81" ht="10.199999999999999" customHeight="1" x14ac:dyDescent="0.45">
      <c r="D166" s="477" t="s">
        <v>155</v>
      </c>
      <c r="E166" s="80" t="s">
        <v>154</v>
      </c>
      <c r="F166" s="79">
        <f>基本データ!H29/12/10000</f>
        <v>33.333333333333329</v>
      </c>
      <c r="G166" s="110">
        <f>IF(G128=F128,F166,G128/12)</f>
        <v>33.333333333333329</v>
      </c>
      <c r="H166" s="110">
        <f t="shared" ref="H166:BB166" si="1367">IF(H128=G128,G166,H128/12)</f>
        <v>33.333333333333329</v>
      </c>
      <c r="I166" s="110">
        <f t="shared" si="1367"/>
        <v>33.333333333333329</v>
      </c>
      <c r="J166" s="110">
        <f t="shared" si="1367"/>
        <v>33.333333333333329</v>
      </c>
      <c r="K166" s="110">
        <f t="shared" si="1367"/>
        <v>33.333333333333329</v>
      </c>
      <c r="L166" s="110">
        <f t="shared" si="1367"/>
        <v>33.333333333333329</v>
      </c>
      <c r="M166" s="110">
        <f t="shared" si="1367"/>
        <v>33.333333333333329</v>
      </c>
      <c r="N166" s="110">
        <f t="shared" si="1367"/>
        <v>33.333333333333329</v>
      </c>
      <c r="O166" s="110">
        <f t="shared" si="1367"/>
        <v>33.333333333333329</v>
      </c>
      <c r="P166" s="110">
        <f t="shared" si="1367"/>
        <v>33.333333333333329</v>
      </c>
      <c r="Q166" s="110">
        <f t="shared" si="1367"/>
        <v>33.333333333333329</v>
      </c>
      <c r="R166" s="110">
        <f t="shared" si="1367"/>
        <v>33.333333333333329</v>
      </c>
      <c r="S166" s="110">
        <f t="shared" si="1367"/>
        <v>33.333333333333329</v>
      </c>
      <c r="T166" s="110">
        <f t="shared" si="1367"/>
        <v>0</v>
      </c>
      <c r="U166" s="110">
        <f t="shared" si="1367"/>
        <v>0</v>
      </c>
      <c r="V166" s="110">
        <f t="shared" si="1367"/>
        <v>0</v>
      </c>
      <c r="W166" s="110">
        <f t="shared" si="1367"/>
        <v>0</v>
      </c>
      <c r="X166" s="110">
        <f t="shared" si="1367"/>
        <v>0</v>
      </c>
      <c r="Y166" s="110">
        <f t="shared" si="1367"/>
        <v>0</v>
      </c>
      <c r="Z166" s="110">
        <f t="shared" si="1367"/>
        <v>0</v>
      </c>
      <c r="AA166" s="110">
        <f t="shared" si="1367"/>
        <v>0</v>
      </c>
      <c r="AB166" s="110">
        <f t="shared" si="1367"/>
        <v>0</v>
      </c>
      <c r="AC166" s="110">
        <f t="shared" si="1367"/>
        <v>0</v>
      </c>
      <c r="AD166" s="110">
        <f t="shared" si="1367"/>
        <v>0</v>
      </c>
      <c r="AE166" s="110">
        <f t="shared" si="1367"/>
        <v>0</v>
      </c>
      <c r="AF166" s="110">
        <f t="shared" si="1367"/>
        <v>0</v>
      </c>
      <c r="AG166" s="110">
        <f t="shared" si="1367"/>
        <v>0</v>
      </c>
      <c r="AH166" s="110">
        <f t="shared" si="1367"/>
        <v>0</v>
      </c>
      <c r="AI166" s="110">
        <f t="shared" si="1367"/>
        <v>0</v>
      </c>
      <c r="AJ166" s="110">
        <f t="shared" si="1367"/>
        <v>0</v>
      </c>
      <c r="AK166" s="110">
        <f t="shared" si="1367"/>
        <v>0</v>
      </c>
      <c r="AL166" s="110">
        <f t="shared" si="1367"/>
        <v>0</v>
      </c>
      <c r="AM166" s="110">
        <f t="shared" si="1367"/>
        <v>0</v>
      </c>
      <c r="AN166" s="110">
        <f t="shared" si="1367"/>
        <v>0</v>
      </c>
      <c r="AO166" s="110">
        <f t="shared" si="1367"/>
        <v>0</v>
      </c>
      <c r="AP166" s="110">
        <f t="shared" si="1367"/>
        <v>0</v>
      </c>
      <c r="AQ166" s="110">
        <f t="shared" si="1367"/>
        <v>0</v>
      </c>
      <c r="AR166" s="110">
        <f t="shared" si="1367"/>
        <v>0</v>
      </c>
      <c r="AS166" s="110">
        <f t="shared" si="1367"/>
        <v>0</v>
      </c>
      <c r="AT166" s="110">
        <f t="shared" si="1367"/>
        <v>0</v>
      </c>
      <c r="AU166" s="110">
        <f t="shared" si="1367"/>
        <v>0</v>
      </c>
      <c r="AV166" s="110">
        <f t="shared" si="1367"/>
        <v>0</v>
      </c>
      <c r="AW166" s="110">
        <f t="shared" si="1367"/>
        <v>0</v>
      </c>
      <c r="AX166" s="110">
        <f t="shared" si="1367"/>
        <v>0</v>
      </c>
      <c r="AY166" s="110">
        <f t="shared" si="1367"/>
        <v>0</v>
      </c>
      <c r="AZ166" s="110">
        <f t="shared" si="1367"/>
        <v>0</v>
      </c>
      <c r="BA166" s="110">
        <f t="shared" si="1367"/>
        <v>0</v>
      </c>
      <c r="BB166" s="110">
        <f t="shared" si="1367"/>
        <v>0</v>
      </c>
      <c r="BC166" s="110">
        <f t="shared" ref="BC166" si="1368">IF(BC128=BB128,BB166,BC128/12)</f>
        <v>0</v>
      </c>
      <c r="BD166" s="110">
        <f t="shared" ref="BD166" si="1369">IF(BD128=BC128,BC166,BD128/12)</f>
        <v>0</v>
      </c>
      <c r="BE166" s="110">
        <f t="shared" ref="BE166" si="1370">IF(BE128=BD128,BD166,BE128/12)</f>
        <v>0</v>
      </c>
      <c r="BF166" s="110">
        <f t="shared" ref="BF166" si="1371">IF(BF128=BE128,BE166,BF128/12)</f>
        <v>0</v>
      </c>
      <c r="BG166" s="110">
        <f t="shared" ref="BG166" si="1372">IF(BG128=BF128,BF166,BG128/12)</f>
        <v>0</v>
      </c>
      <c r="BH166" s="110">
        <f t="shared" ref="BH166" si="1373">IF(BH128=BG128,BG166,BH128/12)</f>
        <v>0</v>
      </c>
      <c r="BI166" s="110">
        <f t="shared" ref="BI166" si="1374">IF(BI128=BH128,BH166,BI128/12)</f>
        <v>0</v>
      </c>
      <c r="BJ166" s="110">
        <f t="shared" ref="BJ166" si="1375">IF(BJ128=BI128,BI166,BJ128/12)</f>
        <v>0</v>
      </c>
      <c r="BK166" s="110">
        <f t="shared" ref="BK166" si="1376">IF(BK128=BJ128,BJ166,BK128/12)</f>
        <v>0</v>
      </c>
      <c r="BL166" s="110">
        <f t="shared" ref="BL166" si="1377">IF(BL128=BK128,BK166,BL128/12)</f>
        <v>0</v>
      </c>
      <c r="BM166" s="110">
        <f t="shared" ref="BM166" si="1378">IF(BM128=BL128,BL166,BM128/12)</f>
        <v>0</v>
      </c>
      <c r="BN166" s="110">
        <f t="shared" ref="BN166" si="1379">IF(BN128=BM128,BM166,BN128/12)</f>
        <v>0</v>
      </c>
      <c r="BO166" s="110">
        <f t="shared" ref="BO166" si="1380">IF(BO128=BN128,BN166,BO128/12)</f>
        <v>0</v>
      </c>
      <c r="BP166" s="110">
        <f t="shared" ref="BP166" si="1381">IF(BP128=BO128,BO166,BP128/12)</f>
        <v>0</v>
      </c>
      <c r="BQ166" s="110">
        <f t="shared" ref="BQ166" si="1382">IF(BQ128=BP128,BP166,BQ128/12)</f>
        <v>0</v>
      </c>
      <c r="BR166" s="110">
        <f t="shared" ref="BR166" si="1383">IF(BR128=BQ128,BQ166,BR128/12)</f>
        <v>0</v>
      </c>
      <c r="BS166" s="110">
        <f t="shared" ref="BS166" si="1384">IF(BS128=BR128,BR166,BS128/12)</f>
        <v>0</v>
      </c>
      <c r="BT166" s="110">
        <f t="shared" ref="BT166" si="1385">IF(BT128=BS128,BS166,BT128/12)</f>
        <v>0</v>
      </c>
      <c r="BU166" s="110">
        <f t="shared" ref="BU166" si="1386">IF(BU128=BT128,BT166,BU128/12)</f>
        <v>0</v>
      </c>
      <c r="BV166" s="110">
        <f t="shared" ref="BV166" si="1387">IF(BV128=BU128,BU166,BV128/12)</f>
        <v>0</v>
      </c>
      <c r="BW166" s="110">
        <f t="shared" ref="BW166" si="1388">IF(BW128=BV128,BV166,BW128/12)</f>
        <v>0</v>
      </c>
      <c r="BX166" s="110">
        <f t="shared" ref="BX166" si="1389">IF(BX128=BW128,BW166,BX128/12)</f>
        <v>0</v>
      </c>
      <c r="BY166" s="110">
        <f t="shared" ref="BY166" si="1390">IF(BY128=BX128,BX166,BY128/12)</f>
        <v>0</v>
      </c>
      <c r="BZ166" s="110">
        <f t="shared" ref="BZ166" si="1391">IF(BZ128=BY128,BY166,BZ128/12)</f>
        <v>0</v>
      </c>
      <c r="CA166" s="110">
        <f t="shared" ref="CA166" si="1392">IF(CA128=BZ128,BZ166,CA128/12)</f>
        <v>0</v>
      </c>
      <c r="CB166" s="110">
        <f t="shared" ref="CB166" si="1393">IF(CB128=CA128,CA166,CB128/12)</f>
        <v>0</v>
      </c>
      <c r="CC166" s="110">
        <f t="shared" ref="CC166" si="1394">IF(CC128=CB128,CB166,CC128/12)</f>
        <v>0</v>
      </c>
    </row>
    <row r="167" spans="4:81" ht="10.199999999999999" customHeight="1" x14ac:dyDescent="0.45">
      <c r="D167" s="478"/>
      <c r="E167" s="81" t="s">
        <v>6</v>
      </c>
      <c r="F167" s="79">
        <f>IF(F166&gt;=135.5,139,IF(F166&gt;=129.5,133,IF(F166&gt;=123.5,127,IF(F166&gt;=117.5,121,IF(F166&gt;=111.5,115,IF(F166&gt;=105.5,109,IF(F166&gt;=100.5,103,IF(F166&gt;=95.5,98,IF(F166&gt;=90.5,93,IF(F166&gt;=85.5,88,IF(F166&gt;=81,83,IF(F166&gt;=77,79,IF(F166&gt;=73,75,IF(F166&gt;=69.5,71,IF(F166&gt;=66.5,68,IF(F166&gt;=63.5,65,IF(F166&gt;=60.5,62,IF(F166&gt;=57.5,59,IF(F166&gt;=54.5,56,IF(F166&gt;=51.5,53,IF(F166&gt;=48.5,50,IF(F166&gt;=45.5,47,IF(F166&gt;=42.5,44,IF(F166&gt;=39.5,41,IF(F166&gt;=37,38,IF(F166&gt;=35,36,IF(F166&gt;=33,34,IF(F166&gt;=31,32,IF(F166&gt;=29,30,IF(F166&gt;=27,28,IF(F166&gt;=25,26,IF(F166&gt;=23,24,IF(F379&gt;=21,22,IF(F166&gt;=19.5,20,IF(F166&gt;=18.5,19,IF(F166&gt;=17.5,18,IF(F166&gt;=16.5,17,IF(F166&gt;=15.5,16,IF(F166&gt;=14.6,15,IF(F166&gt;=13.8,14.2,IF(F166&gt;=13,13.4,IF(F166&gt;=12.2,12.6,IF(F166&gt;=11.4,11.8,IF(F166&gt;=10.7,11,IF(F379&gt;=10.1,10.4,IF(F166&gt;=9.3,9.8,IF(F166&gt;=8.3,8.8,IF(F166&gt;=7.3,7.8,IF(F166&gt;=6.3,6.8,5.8)))))))))))))))))))))))))))))))))))))))))))))))))</f>
        <v>34</v>
      </c>
      <c r="G167" s="110">
        <f>IF(G166&gt;=135.5,139,IF(G166&gt;=129.5,133,IF(G166&gt;=123.5,127,IF(G166&gt;=117.5,121,IF(G166&gt;=111.5,115,IF(G166&gt;=105.5,109,IF(G166&gt;=100.5,103,IF(G166&gt;=95.5,98,IF(G166&gt;=90.5,93,IF(G166&gt;=85.5,88,IF(G166&gt;=81,83,IF(G166&gt;=77,79,IF(G166&gt;=73,75,IF(G166&gt;=69.5,71,IF(G166&gt;=66.5,68,IF(G166&gt;=63.5,65,IF(G166&gt;=60.5,62,IF(G166&gt;=57.5,59,IF(G166&gt;=54.5,56,IF(G166&gt;=51.5,53,IF(G166&gt;=48.5,50,IF(G166&gt;=45.5,47,IF(G166&gt;=42.5,44,IF(G166&gt;=39.5,41,IF(G166&gt;=37,38,IF(G166&gt;=35,36,IF(G166&gt;=33,34,IF(G166&gt;=31,32,IF(G166&gt;=29,30,IF(G166&gt;=27,28,IF(G166&gt;=25,26,IF(G166&gt;=23,24,IF(G379&gt;=21,22,IF(G166&gt;=19.5,20,IF(G166&gt;=18.5,19,IF(G166&gt;=17.5,18,IF(G166&gt;=16.5,17,IF(G166&gt;=15.5,16,IF(G166&gt;=14.6,15,IF(G166&gt;=13.8,14.2,IF(G166&gt;=13,13.4,IF(G166&gt;=12.2,12.6,IF(G166&gt;=11.4,11.8,IF(G166&gt;=10.7,11,IF(G379&gt;=10.1,10.4,IF(G166&gt;=9.3,9.8,IF(G166&gt;=8.3,8.8,IF(G166&gt;=7.3,7.8,IF(G166&gt;=6.3,6.8,5.8)))))))))))))))))))))))))))))))))))))))))))))))))</f>
        <v>34</v>
      </c>
      <c r="H167" s="110">
        <f t="shared" ref="H167:AI167" si="1395">IF(H166&gt;=135.5,139,IF(H166&gt;=129.5,133,IF(H166&gt;=123.5,127,IF(H166&gt;=117.5,121,IF(H166&gt;=111.5,115,IF(H166&gt;=105.5,109,IF(H166&gt;=100.5,103,IF(H166&gt;=95.5,98,IF(H166&gt;=90.5,93,IF(H166&gt;=85.5,88,IF(H166&gt;=81,83,IF(H166&gt;=77,79,IF(H166&gt;=73,75,IF(H166&gt;=69.5,71,IF(H166&gt;=66.5,68,IF(H166&gt;=63.5,65,IF(H166&gt;=60.5,62,IF(H166&gt;=57.5,59,IF(H166&gt;=54.5,56,IF(H166&gt;=51.5,53,IF(H166&gt;=48.5,50,IF(H166&gt;=45.5,47,IF(H166&gt;=42.5,44,IF(H166&gt;=39.5,41,IF(H166&gt;=37,38,IF(H166&gt;=35,36,IF(H166&gt;=33,34,IF(H166&gt;=31,32,IF(H166&gt;=29,30,IF(H166&gt;=27,28,IF(H166&gt;=25,26,IF(H166&gt;=23,24,IF(H379&gt;=21,22,IF(H166&gt;=19.5,20,IF(H166&gt;=18.5,19,IF(H166&gt;=17.5,18,IF(H166&gt;=16.5,17,IF(H166&gt;=15.5,16,IF(H166&gt;=14.6,15,IF(H166&gt;=13.8,14.2,IF(H166&gt;=13,13.4,IF(H166&gt;=12.2,12.6,IF(H166&gt;=11.4,11.8,IF(H166&gt;=10.7,11,IF(H379&gt;=10.1,10.4,IF(H166&gt;=9.3,9.8,IF(H166&gt;=8.3,8.8,IF(H166&gt;=7.3,7.8,IF(H166&gt;=6.3,6.8,5.8)))))))))))))))))))))))))))))))))))))))))))))))))</f>
        <v>34</v>
      </c>
      <c r="I167" s="110">
        <f t="shared" si="1395"/>
        <v>34</v>
      </c>
      <c r="J167" s="110">
        <f t="shared" si="1395"/>
        <v>34</v>
      </c>
      <c r="K167" s="110">
        <f t="shared" si="1395"/>
        <v>34</v>
      </c>
      <c r="L167" s="110">
        <f t="shared" si="1395"/>
        <v>34</v>
      </c>
      <c r="M167" s="110">
        <f t="shared" si="1395"/>
        <v>34</v>
      </c>
      <c r="N167" s="110">
        <f t="shared" si="1395"/>
        <v>34</v>
      </c>
      <c r="O167" s="110">
        <f t="shared" si="1395"/>
        <v>34</v>
      </c>
      <c r="P167" s="110">
        <f t="shared" si="1395"/>
        <v>34</v>
      </c>
      <c r="Q167" s="110">
        <f t="shared" si="1395"/>
        <v>34</v>
      </c>
      <c r="R167" s="110">
        <f t="shared" si="1395"/>
        <v>34</v>
      </c>
      <c r="S167" s="110">
        <f t="shared" si="1395"/>
        <v>34</v>
      </c>
      <c r="T167" s="110">
        <f t="shared" si="1395"/>
        <v>5.8</v>
      </c>
      <c r="U167" s="110">
        <f t="shared" si="1395"/>
        <v>5.8</v>
      </c>
      <c r="V167" s="110">
        <f t="shared" si="1395"/>
        <v>5.8</v>
      </c>
      <c r="W167" s="110">
        <f t="shared" si="1395"/>
        <v>5.8</v>
      </c>
      <c r="X167" s="110">
        <f t="shared" si="1395"/>
        <v>5.8</v>
      </c>
      <c r="Y167" s="110">
        <f t="shared" si="1395"/>
        <v>5.8</v>
      </c>
      <c r="Z167" s="110">
        <f t="shared" si="1395"/>
        <v>5.8</v>
      </c>
      <c r="AA167" s="110">
        <f t="shared" si="1395"/>
        <v>5.8</v>
      </c>
      <c r="AB167" s="110">
        <f t="shared" si="1395"/>
        <v>5.8</v>
      </c>
      <c r="AC167" s="110">
        <f t="shared" si="1395"/>
        <v>5.8</v>
      </c>
      <c r="AD167" s="110">
        <f t="shared" si="1395"/>
        <v>5.8</v>
      </c>
      <c r="AE167" s="110">
        <f t="shared" si="1395"/>
        <v>5.8</v>
      </c>
      <c r="AF167" s="110">
        <f t="shared" si="1395"/>
        <v>5.8</v>
      </c>
      <c r="AG167" s="110">
        <f t="shared" si="1395"/>
        <v>5.8</v>
      </c>
      <c r="AH167" s="110">
        <f t="shared" si="1395"/>
        <v>5.8</v>
      </c>
      <c r="AI167" s="110">
        <f t="shared" si="1395"/>
        <v>5.8</v>
      </c>
      <c r="AJ167" s="110">
        <f>IF(AJ166&gt;=135.5,139,IF(AJ166&gt;=129.5,133,IF(AJ166&gt;=123.5,127,IF(AJ166&gt;=117.5,121,IF(AJ166&gt;=111.5,115,IF(AJ166&gt;=105.5,109,IF(AJ166&gt;=100.5,103,IF(AJ166&gt;=95.5,98,IF(AJ166&gt;=90.5,93,IF(AJ166&gt;=85.5,88,IF(AJ166&gt;=81,83,IF(AJ166&gt;=77,79,IF(AJ166&gt;=73,75,IF(AJ166&gt;=69.5,71,IF(AJ166&gt;=66.5,68,IF(AJ166&gt;=63.5,65,IF(AJ166&gt;=60.5,62,IF(AJ166&gt;=57.5,59,IF(AJ166&gt;=54.5,56,IF(AJ166&gt;=51.5,53,IF(AJ166&gt;=48.5,50,IF(AJ166&gt;=45.5,47,IF(AJ166&gt;=42.5,44,IF(AJ166&gt;=39.5,41,IF(AJ166&gt;=37,38,IF(AJ166&gt;=35,36,IF(AJ166&gt;=33,34,IF(AJ166&gt;=31,32,IF(AJ166&gt;=29,30,IF(AJ166&gt;=27,28,IF(AJ166&gt;=25,26,IF(AJ166&gt;=23,24,IF(AJ379&gt;=21,22,IF(AJ166&gt;=19.5,20,IF(AJ166&gt;=18.5,19,IF(AJ166&gt;=17.5,18,IF(AJ166&gt;=16.5,17,IF(AJ166&gt;=15.5,16,IF(AJ166&gt;=14.6,15,IF(AJ166&gt;=13.8,14.2,IF(AJ166&gt;=13,13.4,IF(AJ166&gt;=12.2,12.6,IF(AJ166&gt;=11.4,11.8,IF(AJ166&gt;=10.7,11,IF(AJ379&gt;=10.1,10.4,IF(AJ166&gt;=9.3,9.8,IF(AJ166&gt;=8.3,8.8,IF(AJ166&gt;=7.3,7.8,IF(AJ166&gt;=6.3,6.8,5.8)))))))))))))))))))))))))))))))))))))))))))))))))</f>
        <v>5.8</v>
      </c>
      <c r="AK167" s="110">
        <f t="shared" ref="AK167" si="1396">IF(AK166&gt;=135.5,139,IF(AK166&gt;=129.5,133,IF(AK166&gt;=123.5,127,IF(AK166&gt;=117.5,121,IF(AK166&gt;=111.5,115,IF(AK166&gt;=105.5,109,IF(AK166&gt;=100.5,103,IF(AK166&gt;=95.5,98,IF(AK166&gt;=90.5,93,IF(AK166&gt;=85.5,88,IF(AK166&gt;=81,83,IF(AK166&gt;=77,79,IF(AK166&gt;=73,75,IF(AK166&gt;=69.5,71,IF(AK166&gt;=66.5,68,IF(AK166&gt;=63.5,65,IF(AK166&gt;=60.5,62,IF(AK166&gt;=57.5,59,IF(AK166&gt;=54.5,56,IF(AK166&gt;=51.5,53,IF(AK166&gt;=48.5,50,IF(AK166&gt;=45.5,47,IF(AK166&gt;=42.5,44,IF(AK166&gt;=39.5,41,IF(AK166&gt;=37,38,IF(AK166&gt;=35,36,IF(AK166&gt;=33,34,IF(AK166&gt;=31,32,IF(AK166&gt;=29,30,IF(AK166&gt;=27,28,IF(AK166&gt;=25,26,IF(AK166&gt;=23,24,IF(AK379&gt;=21,22,IF(AK166&gt;=19.5,20,IF(AK166&gt;=18.5,19,IF(AK166&gt;=17.5,18,IF(AK166&gt;=16.5,17,IF(AK166&gt;=15.5,16,IF(AK166&gt;=14.6,15,IF(AK166&gt;=13.8,14.2,IF(AK166&gt;=13,13.4,IF(AK166&gt;=12.2,12.6,IF(AK166&gt;=11.4,11.8,IF(AK166&gt;=10.7,11,IF(AK379&gt;=10.1,10.4,IF(AK166&gt;=9.3,9.8,IF(AK166&gt;=8.3,8.8,IF(AK166&gt;=7.3,7.8,IF(AK166&gt;=6.3,6.8,5.8)))))))))))))))))))))))))))))))))))))))))))))))))</f>
        <v>5.8</v>
      </c>
      <c r="AL167" s="110">
        <f t="shared" ref="AL167" si="1397">IF(AL166&gt;=135.5,139,IF(AL166&gt;=129.5,133,IF(AL166&gt;=123.5,127,IF(AL166&gt;=117.5,121,IF(AL166&gt;=111.5,115,IF(AL166&gt;=105.5,109,IF(AL166&gt;=100.5,103,IF(AL166&gt;=95.5,98,IF(AL166&gt;=90.5,93,IF(AL166&gt;=85.5,88,IF(AL166&gt;=81,83,IF(AL166&gt;=77,79,IF(AL166&gt;=73,75,IF(AL166&gt;=69.5,71,IF(AL166&gt;=66.5,68,IF(AL166&gt;=63.5,65,IF(AL166&gt;=60.5,62,IF(AL166&gt;=57.5,59,IF(AL166&gt;=54.5,56,IF(AL166&gt;=51.5,53,IF(AL166&gt;=48.5,50,IF(AL166&gt;=45.5,47,IF(AL166&gt;=42.5,44,IF(AL166&gt;=39.5,41,IF(AL166&gt;=37,38,IF(AL166&gt;=35,36,IF(AL166&gt;=33,34,IF(AL166&gt;=31,32,IF(AL166&gt;=29,30,IF(AL166&gt;=27,28,IF(AL166&gt;=25,26,IF(AL166&gt;=23,24,IF(AL379&gt;=21,22,IF(AL166&gt;=19.5,20,IF(AL166&gt;=18.5,19,IF(AL166&gt;=17.5,18,IF(AL166&gt;=16.5,17,IF(AL166&gt;=15.5,16,IF(AL166&gt;=14.6,15,IF(AL166&gt;=13.8,14.2,IF(AL166&gt;=13,13.4,IF(AL166&gt;=12.2,12.6,IF(AL166&gt;=11.4,11.8,IF(AL166&gt;=10.7,11,IF(AL379&gt;=10.1,10.4,IF(AL166&gt;=9.3,9.8,IF(AL166&gt;=8.3,8.8,IF(AL166&gt;=7.3,7.8,IF(AL166&gt;=6.3,6.8,5.8)))))))))))))))))))))))))))))))))))))))))))))))))</f>
        <v>5.8</v>
      </c>
      <c r="AM167" s="110">
        <f t="shared" ref="AM167" si="1398">IF(AM166&gt;=135.5,139,IF(AM166&gt;=129.5,133,IF(AM166&gt;=123.5,127,IF(AM166&gt;=117.5,121,IF(AM166&gt;=111.5,115,IF(AM166&gt;=105.5,109,IF(AM166&gt;=100.5,103,IF(AM166&gt;=95.5,98,IF(AM166&gt;=90.5,93,IF(AM166&gt;=85.5,88,IF(AM166&gt;=81,83,IF(AM166&gt;=77,79,IF(AM166&gt;=73,75,IF(AM166&gt;=69.5,71,IF(AM166&gt;=66.5,68,IF(AM166&gt;=63.5,65,IF(AM166&gt;=60.5,62,IF(AM166&gt;=57.5,59,IF(AM166&gt;=54.5,56,IF(AM166&gt;=51.5,53,IF(AM166&gt;=48.5,50,IF(AM166&gt;=45.5,47,IF(AM166&gt;=42.5,44,IF(AM166&gt;=39.5,41,IF(AM166&gt;=37,38,IF(AM166&gt;=35,36,IF(AM166&gt;=33,34,IF(AM166&gt;=31,32,IF(AM166&gt;=29,30,IF(AM166&gt;=27,28,IF(AM166&gt;=25,26,IF(AM166&gt;=23,24,IF(AM379&gt;=21,22,IF(AM166&gt;=19.5,20,IF(AM166&gt;=18.5,19,IF(AM166&gt;=17.5,18,IF(AM166&gt;=16.5,17,IF(AM166&gt;=15.5,16,IF(AM166&gt;=14.6,15,IF(AM166&gt;=13.8,14.2,IF(AM166&gt;=13,13.4,IF(AM166&gt;=12.2,12.6,IF(AM166&gt;=11.4,11.8,IF(AM166&gt;=10.7,11,IF(AM379&gt;=10.1,10.4,IF(AM166&gt;=9.3,9.8,IF(AM166&gt;=8.3,8.8,IF(AM166&gt;=7.3,7.8,IF(AM166&gt;=6.3,6.8,5.8)))))))))))))))))))))))))))))))))))))))))))))))))</f>
        <v>5.8</v>
      </c>
      <c r="AN167" s="110">
        <f t="shared" ref="AN167" si="1399">IF(AN166&gt;=135.5,139,IF(AN166&gt;=129.5,133,IF(AN166&gt;=123.5,127,IF(AN166&gt;=117.5,121,IF(AN166&gt;=111.5,115,IF(AN166&gt;=105.5,109,IF(AN166&gt;=100.5,103,IF(AN166&gt;=95.5,98,IF(AN166&gt;=90.5,93,IF(AN166&gt;=85.5,88,IF(AN166&gt;=81,83,IF(AN166&gt;=77,79,IF(AN166&gt;=73,75,IF(AN166&gt;=69.5,71,IF(AN166&gt;=66.5,68,IF(AN166&gt;=63.5,65,IF(AN166&gt;=60.5,62,IF(AN166&gt;=57.5,59,IF(AN166&gt;=54.5,56,IF(AN166&gt;=51.5,53,IF(AN166&gt;=48.5,50,IF(AN166&gt;=45.5,47,IF(AN166&gt;=42.5,44,IF(AN166&gt;=39.5,41,IF(AN166&gt;=37,38,IF(AN166&gt;=35,36,IF(AN166&gt;=33,34,IF(AN166&gt;=31,32,IF(AN166&gt;=29,30,IF(AN166&gt;=27,28,IF(AN166&gt;=25,26,IF(AN166&gt;=23,24,IF(AN379&gt;=21,22,IF(AN166&gt;=19.5,20,IF(AN166&gt;=18.5,19,IF(AN166&gt;=17.5,18,IF(AN166&gt;=16.5,17,IF(AN166&gt;=15.5,16,IF(AN166&gt;=14.6,15,IF(AN166&gt;=13.8,14.2,IF(AN166&gt;=13,13.4,IF(AN166&gt;=12.2,12.6,IF(AN166&gt;=11.4,11.8,IF(AN166&gt;=10.7,11,IF(AN379&gt;=10.1,10.4,IF(AN166&gt;=9.3,9.8,IF(AN166&gt;=8.3,8.8,IF(AN166&gt;=7.3,7.8,IF(AN166&gt;=6.3,6.8,5.8)))))))))))))))))))))))))))))))))))))))))))))))))</f>
        <v>5.8</v>
      </c>
      <c r="AO167" s="110">
        <f t="shared" ref="AO167" si="1400">IF(AO166&gt;=135.5,139,IF(AO166&gt;=129.5,133,IF(AO166&gt;=123.5,127,IF(AO166&gt;=117.5,121,IF(AO166&gt;=111.5,115,IF(AO166&gt;=105.5,109,IF(AO166&gt;=100.5,103,IF(AO166&gt;=95.5,98,IF(AO166&gt;=90.5,93,IF(AO166&gt;=85.5,88,IF(AO166&gt;=81,83,IF(AO166&gt;=77,79,IF(AO166&gt;=73,75,IF(AO166&gt;=69.5,71,IF(AO166&gt;=66.5,68,IF(AO166&gt;=63.5,65,IF(AO166&gt;=60.5,62,IF(AO166&gt;=57.5,59,IF(AO166&gt;=54.5,56,IF(AO166&gt;=51.5,53,IF(AO166&gt;=48.5,50,IF(AO166&gt;=45.5,47,IF(AO166&gt;=42.5,44,IF(AO166&gt;=39.5,41,IF(AO166&gt;=37,38,IF(AO166&gt;=35,36,IF(AO166&gt;=33,34,IF(AO166&gt;=31,32,IF(AO166&gt;=29,30,IF(AO166&gt;=27,28,IF(AO166&gt;=25,26,IF(AO166&gt;=23,24,IF(AO379&gt;=21,22,IF(AO166&gt;=19.5,20,IF(AO166&gt;=18.5,19,IF(AO166&gt;=17.5,18,IF(AO166&gt;=16.5,17,IF(AO166&gt;=15.5,16,IF(AO166&gt;=14.6,15,IF(AO166&gt;=13.8,14.2,IF(AO166&gt;=13,13.4,IF(AO166&gt;=12.2,12.6,IF(AO166&gt;=11.4,11.8,IF(AO166&gt;=10.7,11,IF(AO379&gt;=10.1,10.4,IF(AO166&gt;=9.3,9.8,IF(AO166&gt;=8.3,8.8,IF(AO166&gt;=7.3,7.8,IF(AO166&gt;=6.3,6.8,5.8)))))))))))))))))))))))))))))))))))))))))))))))))</f>
        <v>5.8</v>
      </c>
      <c r="AP167" s="110">
        <f t="shared" ref="AP167" si="1401">IF(AP166&gt;=135.5,139,IF(AP166&gt;=129.5,133,IF(AP166&gt;=123.5,127,IF(AP166&gt;=117.5,121,IF(AP166&gt;=111.5,115,IF(AP166&gt;=105.5,109,IF(AP166&gt;=100.5,103,IF(AP166&gt;=95.5,98,IF(AP166&gt;=90.5,93,IF(AP166&gt;=85.5,88,IF(AP166&gt;=81,83,IF(AP166&gt;=77,79,IF(AP166&gt;=73,75,IF(AP166&gt;=69.5,71,IF(AP166&gt;=66.5,68,IF(AP166&gt;=63.5,65,IF(AP166&gt;=60.5,62,IF(AP166&gt;=57.5,59,IF(AP166&gt;=54.5,56,IF(AP166&gt;=51.5,53,IF(AP166&gt;=48.5,50,IF(AP166&gt;=45.5,47,IF(AP166&gt;=42.5,44,IF(AP166&gt;=39.5,41,IF(AP166&gt;=37,38,IF(AP166&gt;=35,36,IF(AP166&gt;=33,34,IF(AP166&gt;=31,32,IF(AP166&gt;=29,30,IF(AP166&gt;=27,28,IF(AP166&gt;=25,26,IF(AP166&gt;=23,24,IF(AP379&gt;=21,22,IF(AP166&gt;=19.5,20,IF(AP166&gt;=18.5,19,IF(AP166&gt;=17.5,18,IF(AP166&gt;=16.5,17,IF(AP166&gt;=15.5,16,IF(AP166&gt;=14.6,15,IF(AP166&gt;=13.8,14.2,IF(AP166&gt;=13,13.4,IF(AP166&gt;=12.2,12.6,IF(AP166&gt;=11.4,11.8,IF(AP166&gt;=10.7,11,IF(AP379&gt;=10.1,10.4,IF(AP166&gt;=9.3,9.8,IF(AP166&gt;=8.3,8.8,IF(AP166&gt;=7.3,7.8,IF(AP166&gt;=6.3,6.8,5.8)))))))))))))))))))))))))))))))))))))))))))))))))</f>
        <v>5.8</v>
      </c>
      <c r="AQ167" s="110">
        <f t="shared" ref="AQ167" si="1402">IF(AQ166&gt;=135.5,139,IF(AQ166&gt;=129.5,133,IF(AQ166&gt;=123.5,127,IF(AQ166&gt;=117.5,121,IF(AQ166&gt;=111.5,115,IF(AQ166&gt;=105.5,109,IF(AQ166&gt;=100.5,103,IF(AQ166&gt;=95.5,98,IF(AQ166&gt;=90.5,93,IF(AQ166&gt;=85.5,88,IF(AQ166&gt;=81,83,IF(AQ166&gt;=77,79,IF(AQ166&gt;=73,75,IF(AQ166&gt;=69.5,71,IF(AQ166&gt;=66.5,68,IF(AQ166&gt;=63.5,65,IF(AQ166&gt;=60.5,62,IF(AQ166&gt;=57.5,59,IF(AQ166&gt;=54.5,56,IF(AQ166&gt;=51.5,53,IF(AQ166&gt;=48.5,50,IF(AQ166&gt;=45.5,47,IF(AQ166&gt;=42.5,44,IF(AQ166&gt;=39.5,41,IF(AQ166&gt;=37,38,IF(AQ166&gt;=35,36,IF(AQ166&gt;=33,34,IF(AQ166&gt;=31,32,IF(AQ166&gt;=29,30,IF(AQ166&gt;=27,28,IF(AQ166&gt;=25,26,IF(AQ166&gt;=23,24,IF(AQ379&gt;=21,22,IF(AQ166&gt;=19.5,20,IF(AQ166&gt;=18.5,19,IF(AQ166&gt;=17.5,18,IF(AQ166&gt;=16.5,17,IF(AQ166&gt;=15.5,16,IF(AQ166&gt;=14.6,15,IF(AQ166&gt;=13.8,14.2,IF(AQ166&gt;=13,13.4,IF(AQ166&gt;=12.2,12.6,IF(AQ166&gt;=11.4,11.8,IF(AQ166&gt;=10.7,11,IF(AQ379&gt;=10.1,10.4,IF(AQ166&gt;=9.3,9.8,IF(AQ166&gt;=8.3,8.8,IF(AQ166&gt;=7.3,7.8,IF(AQ166&gt;=6.3,6.8,5.8)))))))))))))))))))))))))))))))))))))))))))))))))</f>
        <v>5.8</v>
      </c>
      <c r="AR167" s="110">
        <f t="shared" ref="AR167" si="1403">IF(AR166&gt;=135.5,139,IF(AR166&gt;=129.5,133,IF(AR166&gt;=123.5,127,IF(AR166&gt;=117.5,121,IF(AR166&gt;=111.5,115,IF(AR166&gt;=105.5,109,IF(AR166&gt;=100.5,103,IF(AR166&gt;=95.5,98,IF(AR166&gt;=90.5,93,IF(AR166&gt;=85.5,88,IF(AR166&gt;=81,83,IF(AR166&gt;=77,79,IF(AR166&gt;=73,75,IF(AR166&gt;=69.5,71,IF(AR166&gt;=66.5,68,IF(AR166&gt;=63.5,65,IF(AR166&gt;=60.5,62,IF(AR166&gt;=57.5,59,IF(AR166&gt;=54.5,56,IF(AR166&gt;=51.5,53,IF(AR166&gt;=48.5,50,IF(AR166&gt;=45.5,47,IF(AR166&gt;=42.5,44,IF(AR166&gt;=39.5,41,IF(AR166&gt;=37,38,IF(AR166&gt;=35,36,IF(AR166&gt;=33,34,IF(AR166&gt;=31,32,IF(AR166&gt;=29,30,IF(AR166&gt;=27,28,IF(AR166&gt;=25,26,IF(AR166&gt;=23,24,IF(AR379&gt;=21,22,IF(AR166&gt;=19.5,20,IF(AR166&gt;=18.5,19,IF(AR166&gt;=17.5,18,IF(AR166&gt;=16.5,17,IF(AR166&gt;=15.5,16,IF(AR166&gt;=14.6,15,IF(AR166&gt;=13.8,14.2,IF(AR166&gt;=13,13.4,IF(AR166&gt;=12.2,12.6,IF(AR166&gt;=11.4,11.8,IF(AR166&gt;=10.7,11,IF(AR379&gt;=10.1,10.4,IF(AR166&gt;=9.3,9.8,IF(AR166&gt;=8.3,8.8,IF(AR166&gt;=7.3,7.8,IF(AR166&gt;=6.3,6.8,5.8)))))))))))))))))))))))))))))))))))))))))))))))))</f>
        <v>5.8</v>
      </c>
      <c r="AS167" s="110">
        <f t="shared" ref="AS167" si="1404">IF(AS166&gt;=135.5,139,IF(AS166&gt;=129.5,133,IF(AS166&gt;=123.5,127,IF(AS166&gt;=117.5,121,IF(AS166&gt;=111.5,115,IF(AS166&gt;=105.5,109,IF(AS166&gt;=100.5,103,IF(AS166&gt;=95.5,98,IF(AS166&gt;=90.5,93,IF(AS166&gt;=85.5,88,IF(AS166&gt;=81,83,IF(AS166&gt;=77,79,IF(AS166&gt;=73,75,IF(AS166&gt;=69.5,71,IF(AS166&gt;=66.5,68,IF(AS166&gt;=63.5,65,IF(AS166&gt;=60.5,62,IF(AS166&gt;=57.5,59,IF(AS166&gt;=54.5,56,IF(AS166&gt;=51.5,53,IF(AS166&gt;=48.5,50,IF(AS166&gt;=45.5,47,IF(AS166&gt;=42.5,44,IF(AS166&gt;=39.5,41,IF(AS166&gt;=37,38,IF(AS166&gt;=35,36,IF(AS166&gt;=33,34,IF(AS166&gt;=31,32,IF(AS166&gt;=29,30,IF(AS166&gt;=27,28,IF(AS166&gt;=25,26,IF(AS166&gt;=23,24,IF(AS379&gt;=21,22,IF(AS166&gt;=19.5,20,IF(AS166&gt;=18.5,19,IF(AS166&gt;=17.5,18,IF(AS166&gt;=16.5,17,IF(AS166&gt;=15.5,16,IF(AS166&gt;=14.6,15,IF(AS166&gt;=13.8,14.2,IF(AS166&gt;=13,13.4,IF(AS166&gt;=12.2,12.6,IF(AS166&gt;=11.4,11.8,IF(AS166&gt;=10.7,11,IF(AS379&gt;=10.1,10.4,IF(AS166&gt;=9.3,9.8,IF(AS166&gt;=8.3,8.8,IF(AS166&gt;=7.3,7.8,IF(AS166&gt;=6.3,6.8,5.8)))))))))))))))))))))))))))))))))))))))))))))))))</f>
        <v>5.8</v>
      </c>
      <c r="AT167" s="110">
        <f t="shared" ref="AT167" si="1405">IF(AT166&gt;=135.5,139,IF(AT166&gt;=129.5,133,IF(AT166&gt;=123.5,127,IF(AT166&gt;=117.5,121,IF(AT166&gt;=111.5,115,IF(AT166&gt;=105.5,109,IF(AT166&gt;=100.5,103,IF(AT166&gt;=95.5,98,IF(AT166&gt;=90.5,93,IF(AT166&gt;=85.5,88,IF(AT166&gt;=81,83,IF(AT166&gt;=77,79,IF(AT166&gt;=73,75,IF(AT166&gt;=69.5,71,IF(AT166&gt;=66.5,68,IF(AT166&gt;=63.5,65,IF(AT166&gt;=60.5,62,IF(AT166&gt;=57.5,59,IF(AT166&gt;=54.5,56,IF(AT166&gt;=51.5,53,IF(AT166&gt;=48.5,50,IF(AT166&gt;=45.5,47,IF(AT166&gt;=42.5,44,IF(AT166&gt;=39.5,41,IF(AT166&gt;=37,38,IF(AT166&gt;=35,36,IF(AT166&gt;=33,34,IF(AT166&gt;=31,32,IF(AT166&gt;=29,30,IF(AT166&gt;=27,28,IF(AT166&gt;=25,26,IF(AT166&gt;=23,24,IF(AT379&gt;=21,22,IF(AT166&gt;=19.5,20,IF(AT166&gt;=18.5,19,IF(AT166&gt;=17.5,18,IF(AT166&gt;=16.5,17,IF(AT166&gt;=15.5,16,IF(AT166&gt;=14.6,15,IF(AT166&gt;=13.8,14.2,IF(AT166&gt;=13,13.4,IF(AT166&gt;=12.2,12.6,IF(AT166&gt;=11.4,11.8,IF(AT166&gt;=10.7,11,IF(AT379&gt;=10.1,10.4,IF(AT166&gt;=9.3,9.8,IF(AT166&gt;=8.3,8.8,IF(AT166&gt;=7.3,7.8,IF(AT166&gt;=6.3,6.8,5.8)))))))))))))))))))))))))))))))))))))))))))))))))</f>
        <v>5.8</v>
      </c>
      <c r="AU167" s="110">
        <f t="shared" ref="AU167" si="1406">IF(AU166&gt;=135.5,139,IF(AU166&gt;=129.5,133,IF(AU166&gt;=123.5,127,IF(AU166&gt;=117.5,121,IF(AU166&gt;=111.5,115,IF(AU166&gt;=105.5,109,IF(AU166&gt;=100.5,103,IF(AU166&gt;=95.5,98,IF(AU166&gt;=90.5,93,IF(AU166&gt;=85.5,88,IF(AU166&gt;=81,83,IF(AU166&gt;=77,79,IF(AU166&gt;=73,75,IF(AU166&gt;=69.5,71,IF(AU166&gt;=66.5,68,IF(AU166&gt;=63.5,65,IF(AU166&gt;=60.5,62,IF(AU166&gt;=57.5,59,IF(AU166&gt;=54.5,56,IF(AU166&gt;=51.5,53,IF(AU166&gt;=48.5,50,IF(AU166&gt;=45.5,47,IF(AU166&gt;=42.5,44,IF(AU166&gt;=39.5,41,IF(AU166&gt;=37,38,IF(AU166&gt;=35,36,IF(AU166&gt;=33,34,IF(AU166&gt;=31,32,IF(AU166&gt;=29,30,IF(AU166&gt;=27,28,IF(AU166&gt;=25,26,IF(AU166&gt;=23,24,IF(AU379&gt;=21,22,IF(AU166&gt;=19.5,20,IF(AU166&gt;=18.5,19,IF(AU166&gt;=17.5,18,IF(AU166&gt;=16.5,17,IF(AU166&gt;=15.5,16,IF(AU166&gt;=14.6,15,IF(AU166&gt;=13.8,14.2,IF(AU166&gt;=13,13.4,IF(AU166&gt;=12.2,12.6,IF(AU166&gt;=11.4,11.8,IF(AU166&gt;=10.7,11,IF(AU379&gt;=10.1,10.4,IF(AU166&gt;=9.3,9.8,IF(AU166&gt;=8.3,8.8,IF(AU166&gt;=7.3,7.8,IF(AU166&gt;=6.3,6.8,5.8)))))))))))))))))))))))))))))))))))))))))))))))))</f>
        <v>5.8</v>
      </c>
      <c r="AV167" s="110">
        <f t="shared" ref="AV167" si="1407">IF(AV166&gt;=135.5,139,IF(AV166&gt;=129.5,133,IF(AV166&gt;=123.5,127,IF(AV166&gt;=117.5,121,IF(AV166&gt;=111.5,115,IF(AV166&gt;=105.5,109,IF(AV166&gt;=100.5,103,IF(AV166&gt;=95.5,98,IF(AV166&gt;=90.5,93,IF(AV166&gt;=85.5,88,IF(AV166&gt;=81,83,IF(AV166&gt;=77,79,IF(AV166&gt;=73,75,IF(AV166&gt;=69.5,71,IF(AV166&gt;=66.5,68,IF(AV166&gt;=63.5,65,IF(AV166&gt;=60.5,62,IF(AV166&gt;=57.5,59,IF(AV166&gt;=54.5,56,IF(AV166&gt;=51.5,53,IF(AV166&gt;=48.5,50,IF(AV166&gt;=45.5,47,IF(AV166&gt;=42.5,44,IF(AV166&gt;=39.5,41,IF(AV166&gt;=37,38,IF(AV166&gt;=35,36,IF(AV166&gt;=33,34,IF(AV166&gt;=31,32,IF(AV166&gt;=29,30,IF(AV166&gt;=27,28,IF(AV166&gt;=25,26,IF(AV166&gt;=23,24,IF(AV379&gt;=21,22,IF(AV166&gt;=19.5,20,IF(AV166&gt;=18.5,19,IF(AV166&gt;=17.5,18,IF(AV166&gt;=16.5,17,IF(AV166&gt;=15.5,16,IF(AV166&gt;=14.6,15,IF(AV166&gt;=13.8,14.2,IF(AV166&gt;=13,13.4,IF(AV166&gt;=12.2,12.6,IF(AV166&gt;=11.4,11.8,IF(AV166&gt;=10.7,11,IF(AV379&gt;=10.1,10.4,IF(AV166&gt;=9.3,9.8,IF(AV166&gt;=8.3,8.8,IF(AV166&gt;=7.3,7.8,IF(AV166&gt;=6.3,6.8,5.8)))))))))))))))))))))))))))))))))))))))))))))))))</f>
        <v>5.8</v>
      </c>
      <c r="AW167" s="110">
        <f t="shared" ref="AW167" si="1408">IF(AW166&gt;=135.5,139,IF(AW166&gt;=129.5,133,IF(AW166&gt;=123.5,127,IF(AW166&gt;=117.5,121,IF(AW166&gt;=111.5,115,IF(AW166&gt;=105.5,109,IF(AW166&gt;=100.5,103,IF(AW166&gt;=95.5,98,IF(AW166&gt;=90.5,93,IF(AW166&gt;=85.5,88,IF(AW166&gt;=81,83,IF(AW166&gt;=77,79,IF(AW166&gt;=73,75,IF(AW166&gt;=69.5,71,IF(AW166&gt;=66.5,68,IF(AW166&gt;=63.5,65,IF(AW166&gt;=60.5,62,IF(AW166&gt;=57.5,59,IF(AW166&gt;=54.5,56,IF(AW166&gt;=51.5,53,IF(AW166&gt;=48.5,50,IF(AW166&gt;=45.5,47,IF(AW166&gt;=42.5,44,IF(AW166&gt;=39.5,41,IF(AW166&gt;=37,38,IF(AW166&gt;=35,36,IF(AW166&gt;=33,34,IF(AW166&gt;=31,32,IF(AW166&gt;=29,30,IF(AW166&gt;=27,28,IF(AW166&gt;=25,26,IF(AW166&gt;=23,24,IF(AW379&gt;=21,22,IF(AW166&gt;=19.5,20,IF(AW166&gt;=18.5,19,IF(AW166&gt;=17.5,18,IF(AW166&gt;=16.5,17,IF(AW166&gt;=15.5,16,IF(AW166&gt;=14.6,15,IF(AW166&gt;=13.8,14.2,IF(AW166&gt;=13,13.4,IF(AW166&gt;=12.2,12.6,IF(AW166&gt;=11.4,11.8,IF(AW166&gt;=10.7,11,IF(AW379&gt;=10.1,10.4,IF(AW166&gt;=9.3,9.8,IF(AW166&gt;=8.3,8.8,IF(AW166&gt;=7.3,7.8,IF(AW166&gt;=6.3,6.8,5.8)))))))))))))))))))))))))))))))))))))))))))))))))</f>
        <v>5.8</v>
      </c>
      <c r="AX167" s="110">
        <f t="shared" ref="AX167" si="1409">IF(AX166&gt;=135.5,139,IF(AX166&gt;=129.5,133,IF(AX166&gt;=123.5,127,IF(AX166&gt;=117.5,121,IF(AX166&gt;=111.5,115,IF(AX166&gt;=105.5,109,IF(AX166&gt;=100.5,103,IF(AX166&gt;=95.5,98,IF(AX166&gt;=90.5,93,IF(AX166&gt;=85.5,88,IF(AX166&gt;=81,83,IF(AX166&gt;=77,79,IF(AX166&gt;=73,75,IF(AX166&gt;=69.5,71,IF(AX166&gt;=66.5,68,IF(AX166&gt;=63.5,65,IF(AX166&gt;=60.5,62,IF(AX166&gt;=57.5,59,IF(AX166&gt;=54.5,56,IF(AX166&gt;=51.5,53,IF(AX166&gt;=48.5,50,IF(AX166&gt;=45.5,47,IF(AX166&gt;=42.5,44,IF(AX166&gt;=39.5,41,IF(AX166&gt;=37,38,IF(AX166&gt;=35,36,IF(AX166&gt;=33,34,IF(AX166&gt;=31,32,IF(AX166&gt;=29,30,IF(AX166&gt;=27,28,IF(AX166&gt;=25,26,IF(AX166&gt;=23,24,IF(AX379&gt;=21,22,IF(AX166&gt;=19.5,20,IF(AX166&gt;=18.5,19,IF(AX166&gt;=17.5,18,IF(AX166&gt;=16.5,17,IF(AX166&gt;=15.5,16,IF(AX166&gt;=14.6,15,IF(AX166&gt;=13.8,14.2,IF(AX166&gt;=13,13.4,IF(AX166&gt;=12.2,12.6,IF(AX166&gt;=11.4,11.8,IF(AX166&gt;=10.7,11,IF(AX379&gt;=10.1,10.4,IF(AX166&gt;=9.3,9.8,IF(AX166&gt;=8.3,8.8,IF(AX166&gt;=7.3,7.8,IF(AX166&gt;=6.3,6.8,5.8)))))))))))))))))))))))))))))))))))))))))))))))))</f>
        <v>5.8</v>
      </c>
      <c r="AY167" s="110">
        <f t="shared" ref="AY167" si="1410">IF(AY166&gt;=135.5,139,IF(AY166&gt;=129.5,133,IF(AY166&gt;=123.5,127,IF(AY166&gt;=117.5,121,IF(AY166&gt;=111.5,115,IF(AY166&gt;=105.5,109,IF(AY166&gt;=100.5,103,IF(AY166&gt;=95.5,98,IF(AY166&gt;=90.5,93,IF(AY166&gt;=85.5,88,IF(AY166&gt;=81,83,IF(AY166&gt;=77,79,IF(AY166&gt;=73,75,IF(AY166&gt;=69.5,71,IF(AY166&gt;=66.5,68,IF(AY166&gt;=63.5,65,IF(AY166&gt;=60.5,62,IF(AY166&gt;=57.5,59,IF(AY166&gt;=54.5,56,IF(AY166&gt;=51.5,53,IF(AY166&gt;=48.5,50,IF(AY166&gt;=45.5,47,IF(AY166&gt;=42.5,44,IF(AY166&gt;=39.5,41,IF(AY166&gt;=37,38,IF(AY166&gt;=35,36,IF(AY166&gt;=33,34,IF(AY166&gt;=31,32,IF(AY166&gt;=29,30,IF(AY166&gt;=27,28,IF(AY166&gt;=25,26,IF(AY166&gt;=23,24,IF(AY379&gt;=21,22,IF(AY166&gt;=19.5,20,IF(AY166&gt;=18.5,19,IF(AY166&gt;=17.5,18,IF(AY166&gt;=16.5,17,IF(AY166&gt;=15.5,16,IF(AY166&gt;=14.6,15,IF(AY166&gt;=13.8,14.2,IF(AY166&gt;=13,13.4,IF(AY166&gt;=12.2,12.6,IF(AY166&gt;=11.4,11.8,IF(AY166&gt;=10.7,11,IF(AY379&gt;=10.1,10.4,IF(AY166&gt;=9.3,9.8,IF(AY166&gt;=8.3,8.8,IF(AY166&gt;=7.3,7.8,IF(AY166&gt;=6.3,6.8,5.8)))))))))))))))))))))))))))))))))))))))))))))))))</f>
        <v>5.8</v>
      </c>
      <c r="AZ167" s="110">
        <f t="shared" ref="AZ167" si="1411">IF(AZ166&gt;=135.5,139,IF(AZ166&gt;=129.5,133,IF(AZ166&gt;=123.5,127,IF(AZ166&gt;=117.5,121,IF(AZ166&gt;=111.5,115,IF(AZ166&gt;=105.5,109,IF(AZ166&gt;=100.5,103,IF(AZ166&gt;=95.5,98,IF(AZ166&gt;=90.5,93,IF(AZ166&gt;=85.5,88,IF(AZ166&gt;=81,83,IF(AZ166&gt;=77,79,IF(AZ166&gt;=73,75,IF(AZ166&gt;=69.5,71,IF(AZ166&gt;=66.5,68,IF(AZ166&gt;=63.5,65,IF(AZ166&gt;=60.5,62,IF(AZ166&gt;=57.5,59,IF(AZ166&gt;=54.5,56,IF(AZ166&gt;=51.5,53,IF(AZ166&gt;=48.5,50,IF(AZ166&gt;=45.5,47,IF(AZ166&gt;=42.5,44,IF(AZ166&gt;=39.5,41,IF(AZ166&gt;=37,38,IF(AZ166&gt;=35,36,IF(AZ166&gt;=33,34,IF(AZ166&gt;=31,32,IF(AZ166&gt;=29,30,IF(AZ166&gt;=27,28,IF(AZ166&gt;=25,26,IF(AZ166&gt;=23,24,IF(AZ379&gt;=21,22,IF(AZ166&gt;=19.5,20,IF(AZ166&gt;=18.5,19,IF(AZ166&gt;=17.5,18,IF(AZ166&gt;=16.5,17,IF(AZ166&gt;=15.5,16,IF(AZ166&gt;=14.6,15,IF(AZ166&gt;=13.8,14.2,IF(AZ166&gt;=13,13.4,IF(AZ166&gt;=12.2,12.6,IF(AZ166&gt;=11.4,11.8,IF(AZ166&gt;=10.7,11,IF(AZ379&gt;=10.1,10.4,IF(AZ166&gt;=9.3,9.8,IF(AZ166&gt;=8.3,8.8,IF(AZ166&gt;=7.3,7.8,IF(AZ166&gt;=6.3,6.8,5.8)))))))))))))))))))))))))))))))))))))))))))))))))</f>
        <v>5.8</v>
      </c>
      <c r="BA167" s="110">
        <f t="shared" ref="BA167" si="1412">IF(BA166&gt;=135.5,139,IF(BA166&gt;=129.5,133,IF(BA166&gt;=123.5,127,IF(BA166&gt;=117.5,121,IF(BA166&gt;=111.5,115,IF(BA166&gt;=105.5,109,IF(BA166&gt;=100.5,103,IF(BA166&gt;=95.5,98,IF(BA166&gt;=90.5,93,IF(BA166&gt;=85.5,88,IF(BA166&gt;=81,83,IF(BA166&gt;=77,79,IF(BA166&gt;=73,75,IF(BA166&gt;=69.5,71,IF(BA166&gt;=66.5,68,IF(BA166&gt;=63.5,65,IF(BA166&gt;=60.5,62,IF(BA166&gt;=57.5,59,IF(BA166&gt;=54.5,56,IF(BA166&gt;=51.5,53,IF(BA166&gt;=48.5,50,IF(BA166&gt;=45.5,47,IF(BA166&gt;=42.5,44,IF(BA166&gt;=39.5,41,IF(BA166&gt;=37,38,IF(BA166&gt;=35,36,IF(BA166&gt;=33,34,IF(BA166&gt;=31,32,IF(BA166&gt;=29,30,IF(BA166&gt;=27,28,IF(BA166&gt;=25,26,IF(BA166&gt;=23,24,IF(BA379&gt;=21,22,IF(BA166&gt;=19.5,20,IF(BA166&gt;=18.5,19,IF(BA166&gt;=17.5,18,IF(BA166&gt;=16.5,17,IF(BA166&gt;=15.5,16,IF(BA166&gt;=14.6,15,IF(BA166&gt;=13.8,14.2,IF(BA166&gt;=13,13.4,IF(BA166&gt;=12.2,12.6,IF(BA166&gt;=11.4,11.8,IF(BA166&gt;=10.7,11,IF(BA379&gt;=10.1,10.4,IF(BA166&gt;=9.3,9.8,IF(BA166&gt;=8.3,8.8,IF(BA166&gt;=7.3,7.8,IF(BA166&gt;=6.3,6.8,5.8)))))))))))))))))))))))))))))))))))))))))))))))))</f>
        <v>5.8</v>
      </c>
      <c r="BB167" s="110">
        <f t="shared" ref="BB167:CC167" si="1413">IF(BB166&gt;=135.5,139,IF(BB166&gt;=129.5,133,IF(BB166&gt;=123.5,127,IF(BB166&gt;=117.5,121,IF(BB166&gt;=111.5,115,IF(BB166&gt;=105.5,109,IF(BB166&gt;=100.5,103,IF(BB166&gt;=95.5,98,IF(BB166&gt;=90.5,93,IF(BB166&gt;=85.5,88,IF(BB166&gt;=81,83,IF(BB166&gt;=77,79,IF(BB166&gt;=73,75,IF(BB166&gt;=69.5,71,IF(BB166&gt;=66.5,68,IF(BB166&gt;=63.5,65,IF(BB166&gt;=60.5,62,IF(BB166&gt;=57.5,59,IF(BB166&gt;=54.5,56,IF(BB166&gt;=51.5,53,IF(BB166&gt;=48.5,50,IF(BB166&gt;=45.5,47,IF(BB166&gt;=42.5,44,IF(BB166&gt;=39.5,41,IF(BB166&gt;=37,38,IF(BB166&gt;=35,36,IF(BB166&gt;=33,34,IF(BB166&gt;=31,32,IF(BB166&gt;=29,30,IF(BB166&gt;=27,28,IF(BB166&gt;=25,26,IF(BB166&gt;=23,24,IF(BB379&gt;=21,22,IF(BB166&gt;=19.5,20,IF(BB166&gt;=18.5,19,IF(BB166&gt;=17.5,18,IF(BB166&gt;=16.5,17,IF(BB166&gt;=15.5,16,IF(BB166&gt;=14.6,15,IF(BB166&gt;=13.8,14.2,IF(BB166&gt;=13,13.4,IF(BB166&gt;=12.2,12.6,IF(BB166&gt;=11.4,11.8,IF(BB166&gt;=10.7,11,IF(BB379&gt;=10.1,10.4,IF(BB166&gt;=9.3,9.8,IF(BB166&gt;=8.3,8.8,IF(BB166&gt;=7.3,7.8,IF(BB166&gt;=6.3,6.8,5.8)))))))))))))))))))))))))))))))))))))))))))))))))</f>
        <v>5.8</v>
      </c>
      <c r="BC167" s="110">
        <f t="shared" si="1413"/>
        <v>5.8</v>
      </c>
      <c r="BD167" s="110">
        <f t="shared" si="1413"/>
        <v>5.8</v>
      </c>
      <c r="BE167" s="110">
        <f t="shared" si="1413"/>
        <v>5.8</v>
      </c>
      <c r="BF167" s="110">
        <f t="shared" si="1413"/>
        <v>5.8</v>
      </c>
      <c r="BG167" s="110">
        <f t="shared" si="1413"/>
        <v>5.8</v>
      </c>
      <c r="BH167" s="110">
        <f t="shared" si="1413"/>
        <v>5.8</v>
      </c>
      <c r="BI167" s="110">
        <f t="shared" si="1413"/>
        <v>5.8</v>
      </c>
      <c r="BJ167" s="110">
        <f t="shared" si="1413"/>
        <v>5.8</v>
      </c>
      <c r="BK167" s="110">
        <f t="shared" si="1413"/>
        <v>5.8</v>
      </c>
      <c r="BL167" s="110">
        <f t="shared" si="1413"/>
        <v>5.8</v>
      </c>
      <c r="BM167" s="110">
        <f t="shared" si="1413"/>
        <v>5.8</v>
      </c>
      <c r="BN167" s="110">
        <f t="shared" si="1413"/>
        <v>5.8</v>
      </c>
      <c r="BO167" s="110">
        <f t="shared" si="1413"/>
        <v>5.8</v>
      </c>
      <c r="BP167" s="110">
        <f t="shared" si="1413"/>
        <v>5.8</v>
      </c>
      <c r="BQ167" s="110">
        <f t="shared" si="1413"/>
        <v>5.8</v>
      </c>
      <c r="BR167" s="110">
        <f t="shared" si="1413"/>
        <v>5.8</v>
      </c>
      <c r="BS167" s="110">
        <f t="shared" si="1413"/>
        <v>5.8</v>
      </c>
      <c r="BT167" s="110">
        <f t="shared" si="1413"/>
        <v>5.8</v>
      </c>
      <c r="BU167" s="110">
        <f t="shared" si="1413"/>
        <v>5.8</v>
      </c>
      <c r="BV167" s="110">
        <f t="shared" si="1413"/>
        <v>5.8</v>
      </c>
      <c r="BW167" s="110">
        <f t="shared" si="1413"/>
        <v>5.8</v>
      </c>
      <c r="BX167" s="110">
        <f t="shared" si="1413"/>
        <v>5.8</v>
      </c>
      <c r="BY167" s="110">
        <f t="shared" si="1413"/>
        <v>5.8</v>
      </c>
      <c r="BZ167" s="110">
        <f t="shared" si="1413"/>
        <v>5.8</v>
      </c>
      <c r="CA167" s="110">
        <f t="shared" si="1413"/>
        <v>5.8</v>
      </c>
      <c r="CB167" s="110">
        <f t="shared" si="1413"/>
        <v>5.8</v>
      </c>
      <c r="CC167" s="110">
        <f t="shared" si="1413"/>
        <v>5.8</v>
      </c>
    </row>
    <row r="168" spans="4:81" ht="10.199999999999999" customHeight="1" x14ac:dyDescent="0.45">
      <c r="D168" s="478"/>
      <c r="E168" s="81" t="s">
        <v>173</v>
      </c>
      <c r="F168" s="79">
        <v>10</v>
      </c>
      <c r="G168" s="110">
        <f>F168</f>
        <v>10</v>
      </c>
      <c r="H168" s="110">
        <f t="shared" ref="H168:BB168" si="1414">G168</f>
        <v>10</v>
      </c>
      <c r="I168" s="110">
        <f t="shared" si="1414"/>
        <v>10</v>
      </c>
      <c r="J168" s="110">
        <f t="shared" si="1414"/>
        <v>10</v>
      </c>
      <c r="K168" s="110">
        <f t="shared" si="1414"/>
        <v>10</v>
      </c>
      <c r="L168" s="110">
        <f t="shared" si="1414"/>
        <v>10</v>
      </c>
      <c r="M168" s="110">
        <f t="shared" si="1414"/>
        <v>10</v>
      </c>
      <c r="N168" s="110">
        <f t="shared" si="1414"/>
        <v>10</v>
      </c>
      <c r="O168" s="110">
        <f t="shared" si="1414"/>
        <v>10</v>
      </c>
      <c r="P168" s="110">
        <f t="shared" si="1414"/>
        <v>10</v>
      </c>
      <c r="Q168" s="110">
        <f t="shared" si="1414"/>
        <v>10</v>
      </c>
      <c r="R168" s="110">
        <f t="shared" si="1414"/>
        <v>10</v>
      </c>
      <c r="S168" s="110">
        <f t="shared" si="1414"/>
        <v>10</v>
      </c>
      <c r="T168" s="110">
        <f t="shared" si="1414"/>
        <v>10</v>
      </c>
      <c r="U168" s="110">
        <f t="shared" si="1414"/>
        <v>10</v>
      </c>
      <c r="V168" s="110">
        <f t="shared" si="1414"/>
        <v>10</v>
      </c>
      <c r="W168" s="110">
        <f t="shared" si="1414"/>
        <v>10</v>
      </c>
      <c r="X168" s="110">
        <f t="shared" si="1414"/>
        <v>10</v>
      </c>
      <c r="Y168" s="110">
        <f t="shared" si="1414"/>
        <v>10</v>
      </c>
      <c r="Z168" s="110">
        <f t="shared" si="1414"/>
        <v>10</v>
      </c>
      <c r="AA168" s="110">
        <f t="shared" si="1414"/>
        <v>10</v>
      </c>
      <c r="AB168" s="110">
        <f t="shared" si="1414"/>
        <v>10</v>
      </c>
      <c r="AC168" s="110">
        <f t="shared" si="1414"/>
        <v>10</v>
      </c>
      <c r="AD168" s="110">
        <f t="shared" si="1414"/>
        <v>10</v>
      </c>
      <c r="AE168" s="110">
        <f t="shared" si="1414"/>
        <v>10</v>
      </c>
      <c r="AF168" s="110">
        <f t="shared" si="1414"/>
        <v>10</v>
      </c>
      <c r="AG168" s="110">
        <f t="shared" si="1414"/>
        <v>10</v>
      </c>
      <c r="AH168" s="110">
        <f t="shared" si="1414"/>
        <v>10</v>
      </c>
      <c r="AI168" s="110">
        <f t="shared" si="1414"/>
        <v>10</v>
      </c>
      <c r="AJ168" s="110">
        <f t="shared" si="1414"/>
        <v>10</v>
      </c>
      <c r="AK168" s="110">
        <f t="shared" si="1414"/>
        <v>10</v>
      </c>
      <c r="AL168" s="110">
        <f t="shared" si="1414"/>
        <v>10</v>
      </c>
      <c r="AM168" s="110">
        <f t="shared" si="1414"/>
        <v>10</v>
      </c>
      <c r="AN168" s="110">
        <f t="shared" si="1414"/>
        <v>10</v>
      </c>
      <c r="AO168" s="110">
        <f t="shared" si="1414"/>
        <v>10</v>
      </c>
      <c r="AP168" s="110">
        <f t="shared" si="1414"/>
        <v>10</v>
      </c>
      <c r="AQ168" s="110">
        <f t="shared" si="1414"/>
        <v>10</v>
      </c>
      <c r="AR168" s="110">
        <f t="shared" si="1414"/>
        <v>10</v>
      </c>
      <c r="AS168" s="110">
        <f t="shared" si="1414"/>
        <v>10</v>
      </c>
      <c r="AT168" s="110">
        <f t="shared" si="1414"/>
        <v>10</v>
      </c>
      <c r="AU168" s="110">
        <f t="shared" si="1414"/>
        <v>10</v>
      </c>
      <c r="AV168" s="110">
        <f t="shared" si="1414"/>
        <v>10</v>
      </c>
      <c r="AW168" s="110">
        <f t="shared" si="1414"/>
        <v>10</v>
      </c>
      <c r="AX168" s="110">
        <f t="shared" si="1414"/>
        <v>10</v>
      </c>
      <c r="AY168" s="110">
        <f t="shared" si="1414"/>
        <v>10</v>
      </c>
      <c r="AZ168" s="110">
        <f t="shared" si="1414"/>
        <v>10</v>
      </c>
      <c r="BA168" s="110">
        <f t="shared" si="1414"/>
        <v>10</v>
      </c>
      <c r="BB168" s="110">
        <f t="shared" si="1414"/>
        <v>10</v>
      </c>
      <c r="BC168" s="110">
        <f t="shared" ref="BC168" si="1415">BB168</f>
        <v>10</v>
      </c>
      <c r="BD168" s="110">
        <f t="shared" ref="BD168" si="1416">BC168</f>
        <v>10</v>
      </c>
      <c r="BE168" s="110">
        <f t="shared" ref="BE168" si="1417">BD168</f>
        <v>10</v>
      </c>
      <c r="BF168" s="110">
        <f t="shared" ref="BF168" si="1418">BE168</f>
        <v>10</v>
      </c>
      <c r="BG168" s="110">
        <f t="shared" ref="BG168" si="1419">BF168</f>
        <v>10</v>
      </c>
      <c r="BH168" s="110">
        <f t="shared" ref="BH168" si="1420">BG168</f>
        <v>10</v>
      </c>
      <c r="BI168" s="110">
        <f t="shared" ref="BI168" si="1421">BH168</f>
        <v>10</v>
      </c>
      <c r="BJ168" s="110">
        <f t="shared" ref="BJ168" si="1422">BI168</f>
        <v>10</v>
      </c>
      <c r="BK168" s="110">
        <f t="shared" ref="BK168" si="1423">BJ168</f>
        <v>10</v>
      </c>
      <c r="BL168" s="110">
        <f t="shared" ref="BL168" si="1424">BK168</f>
        <v>10</v>
      </c>
      <c r="BM168" s="110">
        <f t="shared" ref="BM168" si="1425">BL168</f>
        <v>10</v>
      </c>
      <c r="BN168" s="110">
        <f t="shared" ref="BN168" si="1426">BM168</f>
        <v>10</v>
      </c>
      <c r="BO168" s="110">
        <f t="shared" ref="BO168" si="1427">BN168</f>
        <v>10</v>
      </c>
      <c r="BP168" s="110">
        <f t="shared" ref="BP168" si="1428">BO168</f>
        <v>10</v>
      </c>
      <c r="BQ168" s="110">
        <f t="shared" ref="BQ168" si="1429">BP168</f>
        <v>10</v>
      </c>
      <c r="BR168" s="110">
        <f t="shared" ref="BR168" si="1430">BQ168</f>
        <v>10</v>
      </c>
      <c r="BS168" s="110">
        <f t="shared" ref="BS168" si="1431">BR168</f>
        <v>10</v>
      </c>
      <c r="BT168" s="110">
        <f t="shared" ref="BT168" si="1432">BS168</f>
        <v>10</v>
      </c>
      <c r="BU168" s="110">
        <f t="shared" ref="BU168" si="1433">BT168</f>
        <v>10</v>
      </c>
      <c r="BV168" s="110">
        <f t="shared" ref="BV168" si="1434">BU168</f>
        <v>10</v>
      </c>
      <c r="BW168" s="110">
        <f t="shared" ref="BW168" si="1435">BV168</f>
        <v>10</v>
      </c>
      <c r="BX168" s="110">
        <f t="shared" ref="BX168" si="1436">BW168</f>
        <v>10</v>
      </c>
      <c r="BY168" s="110">
        <f t="shared" ref="BY168" si="1437">BX168</f>
        <v>10</v>
      </c>
      <c r="BZ168" s="110">
        <f t="shared" ref="BZ168" si="1438">BY168</f>
        <v>10</v>
      </c>
      <c r="CA168" s="110">
        <f t="shared" ref="CA168" si="1439">BZ168</f>
        <v>10</v>
      </c>
      <c r="CB168" s="110">
        <f t="shared" ref="CB168" si="1440">CA168</f>
        <v>10</v>
      </c>
      <c r="CC168" s="110">
        <f t="shared" ref="CC168" si="1441">CB168</f>
        <v>10</v>
      </c>
    </row>
    <row r="169" spans="4:81" ht="10.199999999999999" customHeight="1" x14ac:dyDescent="0.45">
      <c r="D169" s="478"/>
      <c r="E169" s="81" t="s">
        <v>158</v>
      </c>
      <c r="F169" s="79">
        <f>F167*F168/100/2*12</f>
        <v>20.399999999999999</v>
      </c>
      <c r="G169" s="110">
        <f t="shared" ref="G169:U169" si="1442">G167*G168/100/2*12</f>
        <v>20.399999999999999</v>
      </c>
      <c r="H169" s="110">
        <f t="shared" si="1442"/>
        <v>20.399999999999999</v>
      </c>
      <c r="I169" s="110">
        <f t="shared" si="1442"/>
        <v>20.399999999999999</v>
      </c>
      <c r="J169" s="110">
        <f t="shared" si="1442"/>
        <v>20.399999999999999</v>
      </c>
      <c r="K169" s="110">
        <f t="shared" si="1442"/>
        <v>20.399999999999999</v>
      </c>
      <c r="L169" s="110">
        <f t="shared" si="1442"/>
        <v>20.399999999999999</v>
      </c>
      <c r="M169" s="110">
        <f t="shared" si="1442"/>
        <v>20.399999999999999</v>
      </c>
      <c r="N169" s="110">
        <f t="shared" si="1442"/>
        <v>20.399999999999999</v>
      </c>
      <c r="O169" s="110">
        <f t="shared" si="1442"/>
        <v>20.399999999999999</v>
      </c>
      <c r="P169" s="110">
        <f t="shared" si="1442"/>
        <v>20.399999999999999</v>
      </c>
      <c r="Q169" s="110">
        <f t="shared" si="1442"/>
        <v>20.399999999999999</v>
      </c>
      <c r="R169" s="110">
        <f t="shared" si="1442"/>
        <v>20.399999999999999</v>
      </c>
      <c r="S169" s="110">
        <f t="shared" si="1442"/>
        <v>20.399999999999999</v>
      </c>
      <c r="T169" s="110">
        <f t="shared" si="1442"/>
        <v>3.4799999999999995</v>
      </c>
      <c r="U169" s="110">
        <f t="shared" si="1442"/>
        <v>3.4799999999999995</v>
      </c>
      <c r="V169" s="110">
        <f t="shared" ref="V169" si="1443">V167*V168/100/2*12</f>
        <v>3.4799999999999995</v>
      </c>
      <c r="W169" s="110">
        <f t="shared" ref="W169" si="1444">W167*W168/100/2*12</f>
        <v>3.4799999999999995</v>
      </c>
      <c r="X169" s="110">
        <f t="shared" ref="X169" si="1445">X167*X168/100/2*12</f>
        <v>3.4799999999999995</v>
      </c>
      <c r="Y169" s="110">
        <f t="shared" ref="Y169" si="1446">Y167*Y168/100/2*12</f>
        <v>3.4799999999999995</v>
      </c>
      <c r="Z169" s="110">
        <f t="shared" ref="Z169" si="1447">Z167*Z168/100/2*12</f>
        <v>3.4799999999999995</v>
      </c>
      <c r="AA169" s="110">
        <f t="shared" ref="AA169" si="1448">AA167*AA168/100/2*12</f>
        <v>3.4799999999999995</v>
      </c>
      <c r="AB169" s="110">
        <f t="shared" ref="AB169" si="1449">AB167*AB168/100/2*12</f>
        <v>3.4799999999999995</v>
      </c>
      <c r="AC169" s="110">
        <f t="shared" ref="AC169" si="1450">AC167*AC168/100/2*12</f>
        <v>3.4799999999999995</v>
      </c>
      <c r="AD169" s="110">
        <f t="shared" ref="AD169" si="1451">AD167*AD168/100/2*12</f>
        <v>3.4799999999999995</v>
      </c>
      <c r="AE169" s="110">
        <f t="shared" ref="AE169" si="1452">AE167*AE168/100/2*12</f>
        <v>3.4799999999999995</v>
      </c>
      <c r="AF169" s="110">
        <f t="shared" ref="AF169" si="1453">AF167*AF168/100/2*12</f>
        <v>3.4799999999999995</v>
      </c>
      <c r="AG169" s="110">
        <f t="shared" ref="AG169" si="1454">AG167*AG168/100/2*12</f>
        <v>3.4799999999999995</v>
      </c>
      <c r="AH169" s="110">
        <f t="shared" ref="AH169" si="1455">AH167*AH168/100/2*12</f>
        <v>3.4799999999999995</v>
      </c>
      <c r="AI169" s="110">
        <f t="shared" ref="AI169:AJ169" si="1456">AI167*AI168/100/2*12</f>
        <v>3.4799999999999995</v>
      </c>
      <c r="AJ169" s="110">
        <f t="shared" si="1456"/>
        <v>3.4799999999999995</v>
      </c>
      <c r="AK169" s="110">
        <f t="shared" ref="AK169" si="1457">AK167*AK168/100/2*12</f>
        <v>3.4799999999999995</v>
      </c>
      <c r="AL169" s="110">
        <f t="shared" ref="AL169" si="1458">AL167*AL168/100/2*12</f>
        <v>3.4799999999999995</v>
      </c>
      <c r="AM169" s="110">
        <f t="shared" ref="AM169" si="1459">AM167*AM168/100/2*12</f>
        <v>3.4799999999999995</v>
      </c>
      <c r="AN169" s="110">
        <f t="shared" ref="AN169" si="1460">AN167*AN168/100/2*12</f>
        <v>3.4799999999999995</v>
      </c>
      <c r="AO169" s="110">
        <f t="shared" ref="AO169" si="1461">AO167*AO168/100/2*12</f>
        <v>3.4799999999999995</v>
      </c>
      <c r="AP169" s="110">
        <f t="shared" ref="AP169" si="1462">AP167*AP168/100/2*12</f>
        <v>3.4799999999999995</v>
      </c>
      <c r="AQ169" s="110">
        <f t="shared" ref="AQ169" si="1463">AQ167*AQ168/100/2*12</f>
        <v>3.4799999999999995</v>
      </c>
      <c r="AR169" s="110">
        <f t="shared" ref="AR169" si="1464">AR167*AR168/100/2*12</f>
        <v>3.4799999999999995</v>
      </c>
      <c r="AS169" s="110">
        <f t="shared" ref="AS169" si="1465">AS167*AS168/100/2*12</f>
        <v>3.4799999999999995</v>
      </c>
      <c r="AT169" s="110">
        <f t="shared" ref="AT169" si="1466">AT167*AT168/100/2*12</f>
        <v>3.4799999999999995</v>
      </c>
      <c r="AU169" s="110">
        <f t="shared" ref="AU169" si="1467">AU167*AU168/100/2*12</f>
        <v>3.4799999999999995</v>
      </c>
      <c r="AV169" s="110">
        <f t="shared" ref="AV169" si="1468">AV167*AV168/100/2*12</f>
        <v>3.4799999999999995</v>
      </c>
      <c r="AW169" s="110">
        <f t="shared" ref="AW169" si="1469">AW167*AW168/100/2*12</f>
        <v>3.4799999999999995</v>
      </c>
      <c r="AX169" s="110">
        <f t="shared" ref="AX169" si="1470">AX167*AX168/100/2*12</f>
        <v>3.4799999999999995</v>
      </c>
      <c r="AY169" s="110">
        <f t="shared" ref="AY169" si="1471">AY167*AY168/100/2*12</f>
        <v>3.4799999999999995</v>
      </c>
      <c r="AZ169" s="110">
        <f t="shared" ref="AZ169" si="1472">AZ167*AZ168/100/2*12</f>
        <v>3.4799999999999995</v>
      </c>
      <c r="BA169" s="110">
        <f t="shared" ref="BA169" si="1473">BA167*BA168/100/2*12</f>
        <v>3.4799999999999995</v>
      </c>
      <c r="BB169" s="110">
        <f t="shared" ref="BB169:CC169" si="1474">BB167*BB168/100/2*12</f>
        <v>3.4799999999999995</v>
      </c>
      <c r="BC169" s="110">
        <f t="shared" si="1474"/>
        <v>3.4799999999999995</v>
      </c>
      <c r="BD169" s="110">
        <f t="shared" si="1474"/>
        <v>3.4799999999999995</v>
      </c>
      <c r="BE169" s="110">
        <f t="shared" si="1474"/>
        <v>3.4799999999999995</v>
      </c>
      <c r="BF169" s="110">
        <f t="shared" si="1474"/>
        <v>3.4799999999999995</v>
      </c>
      <c r="BG169" s="110">
        <f t="shared" si="1474"/>
        <v>3.4799999999999995</v>
      </c>
      <c r="BH169" s="110">
        <f t="shared" si="1474"/>
        <v>3.4799999999999995</v>
      </c>
      <c r="BI169" s="110">
        <f t="shared" si="1474"/>
        <v>3.4799999999999995</v>
      </c>
      <c r="BJ169" s="110">
        <f t="shared" si="1474"/>
        <v>3.4799999999999995</v>
      </c>
      <c r="BK169" s="110">
        <f t="shared" si="1474"/>
        <v>3.4799999999999995</v>
      </c>
      <c r="BL169" s="110">
        <f t="shared" si="1474"/>
        <v>3.4799999999999995</v>
      </c>
      <c r="BM169" s="110">
        <f t="shared" si="1474"/>
        <v>3.4799999999999995</v>
      </c>
      <c r="BN169" s="110">
        <f t="shared" si="1474"/>
        <v>3.4799999999999995</v>
      </c>
      <c r="BO169" s="110">
        <f t="shared" si="1474"/>
        <v>3.4799999999999995</v>
      </c>
      <c r="BP169" s="110">
        <f t="shared" si="1474"/>
        <v>3.4799999999999995</v>
      </c>
      <c r="BQ169" s="110">
        <f t="shared" si="1474"/>
        <v>3.4799999999999995</v>
      </c>
      <c r="BR169" s="110">
        <f t="shared" si="1474"/>
        <v>3.4799999999999995</v>
      </c>
      <c r="BS169" s="110">
        <f t="shared" si="1474"/>
        <v>3.4799999999999995</v>
      </c>
      <c r="BT169" s="110">
        <f t="shared" si="1474"/>
        <v>3.4799999999999995</v>
      </c>
      <c r="BU169" s="110">
        <f t="shared" si="1474"/>
        <v>3.4799999999999995</v>
      </c>
      <c r="BV169" s="110">
        <f t="shared" si="1474"/>
        <v>3.4799999999999995</v>
      </c>
      <c r="BW169" s="110">
        <f t="shared" si="1474"/>
        <v>3.4799999999999995</v>
      </c>
      <c r="BX169" s="110">
        <f t="shared" si="1474"/>
        <v>3.4799999999999995</v>
      </c>
      <c r="BY169" s="110">
        <f t="shared" si="1474"/>
        <v>3.4799999999999995</v>
      </c>
      <c r="BZ169" s="110">
        <f t="shared" si="1474"/>
        <v>3.4799999999999995</v>
      </c>
      <c r="CA169" s="110">
        <f t="shared" si="1474"/>
        <v>3.4799999999999995</v>
      </c>
      <c r="CB169" s="110">
        <f t="shared" si="1474"/>
        <v>3.4799999999999995</v>
      </c>
      <c r="CC169" s="110">
        <f t="shared" si="1474"/>
        <v>3.4799999999999995</v>
      </c>
    </row>
    <row r="170" spans="4:81" ht="10.199999999999999" customHeight="1" x14ac:dyDescent="0.45">
      <c r="D170" s="478"/>
      <c r="E170" s="81" t="s">
        <v>156</v>
      </c>
      <c r="F170" s="79">
        <f>IF(ROUNDDOWN(基本データ!I87/1000,0)*1000&lt;=1500000,ROUNDDOWN(基本データ!I87/1000,0)*1000,1500000)/10000</f>
        <v>0</v>
      </c>
      <c r="G170" s="110">
        <f>IF(ROUNDDOWN(基本データ!J87/1000,0)*1000&lt;=1500000,ROUNDDOWN(基本データ!J87/1000,0)*1000,1500000)/10000</f>
        <v>0</v>
      </c>
      <c r="H170" s="110">
        <f>IF(ROUNDDOWN(基本データ!K87/1000,0)*1000&lt;=1500000,ROUNDDOWN(基本データ!K87/1000,0)*1000,1500000)/10000</f>
        <v>0</v>
      </c>
      <c r="I170" s="110">
        <f>IF(ROUNDDOWN(基本データ!L87/1000,0)*1000&lt;=1500000,ROUNDDOWN(基本データ!L87/1000,0)*1000,1500000)/10000</f>
        <v>0</v>
      </c>
      <c r="J170" s="110">
        <f>IF(ROUNDDOWN(基本データ!M87/1000,0)*1000&lt;=1500000,ROUNDDOWN(基本データ!M87/1000,0)*1000,1500000)/10000</f>
        <v>0</v>
      </c>
      <c r="K170" s="110">
        <f>IF(ROUNDDOWN(基本データ!N87/1000,0)*1000&lt;=1500000,ROUNDDOWN(基本データ!N87/1000,0)*1000,1500000)/10000</f>
        <v>0</v>
      </c>
      <c r="L170" s="110">
        <f>IF(ROUNDDOWN(基本データ!O87/1000,0)*1000&lt;=1500000,ROUNDDOWN(基本データ!O87/1000,0)*1000,1500000)/10000</f>
        <v>0</v>
      </c>
      <c r="M170" s="110">
        <f>IF(ROUNDDOWN(基本データ!P87/1000,0)*1000&lt;=1500000,ROUNDDOWN(基本データ!P87/1000,0)*1000,1500000)/10000</f>
        <v>0</v>
      </c>
      <c r="N170" s="110">
        <f>IF(ROUNDDOWN(基本データ!Q87/1000,0)*1000&lt;=1500000,ROUNDDOWN(基本データ!Q87/1000,0)*1000,1500000)/10000</f>
        <v>0</v>
      </c>
      <c r="O170" s="110">
        <f>IF(ROUNDDOWN(基本データ!R87/1000,0)*1000&lt;=1500000,ROUNDDOWN(基本データ!R87/1000,0)*1000,1500000)/10000</f>
        <v>0</v>
      </c>
      <c r="P170" s="110">
        <f>IF(ROUNDDOWN(基本データ!S87/1000,0)*1000&lt;=1500000,ROUNDDOWN(基本データ!S87/1000,0)*1000,1500000)/10000</f>
        <v>0</v>
      </c>
      <c r="Q170" s="110">
        <f>IF(ROUNDDOWN(基本データ!T87/1000,0)*1000&lt;=1500000,ROUNDDOWN(基本データ!T87/1000,0)*1000,1500000)/10000</f>
        <v>0</v>
      </c>
      <c r="R170" s="110">
        <f>IF(ROUNDDOWN(基本データ!U87/1000,0)*1000&lt;=1500000,ROUNDDOWN(基本データ!U87/1000,0)*1000,1500000)/10000</f>
        <v>0</v>
      </c>
      <c r="S170" s="110">
        <f>IF(ROUNDDOWN(基本データ!V87/1000,0)*1000&lt;=1500000,ROUNDDOWN(基本データ!V87/1000,0)*1000,1500000)/10000</f>
        <v>0</v>
      </c>
      <c r="T170" s="110">
        <f>IF(ROUNDDOWN(基本データ!W87/1000,0)*1000&lt;=1500000,ROUNDDOWN(基本データ!W87/1000,0)*1000,1500000)/10000</f>
        <v>0</v>
      </c>
      <c r="U170" s="110">
        <f>IF(ROUNDDOWN(基本データ!X87/1000,0)*1000&lt;=1500000,ROUNDDOWN(基本データ!X87/1000,0)*1000,1500000)/10000</f>
        <v>0</v>
      </c>
      <c r="V170" s="110">
        <f>IF(ROUNDDOWN(基本データ!Y87/1000,0)*1000&lt;=1500000,ROUNDDOWN(基本データ!Y87/1000,0)*1000,1500000)/10000</f>
        <v>0</v>
      </c>
      <c r="W170" s="110">
        <f>IF(ROUNDDOWN(基本データ!Z87/1000,0)*1000&lt;=1500000,ROUNDDOWN(基本データ!Z87/1000,0)*1000,1500000)/10000</f>
        <v>0</v>
      </c>
      <c r="X170" s="110">
        <f>IF(ROUNDDOWN(基本データ!AA87/1000,0)*1000&lt;=1500000,ROUNDDOWN(基本データ!AA87/1000,0)*1000,1500000)/10000</f>
        <v>0</v>
      </c>
      <c r="Y170" s="110">
        <f>IF(ROUNDDOWN(基本データ!AB87/1000,0)*1000&lt;=1500000,ROUNDDOWN(基本データ!AB87/1000,0)*1000,1500000)/10000</f>
        <v>0</v>
      </c>
      <c r="Z170" s="110">
        <f>IF(ROUNDDOWN(基本データ!AC87/1000,0)*1000&lt;=1500000,ROUNDDOWN(基本データ!AC87/1000,0)*1000,1500000)/10000</f>
        <v>0</v>
      </c>
      <c r="AA170" s="110">
        <f>IF(ROUNDDOWN(基本データ!AD87/1000,0)*1000&lt;=1500000,ROUNDDOWN(基本データ!AD87/1000,0)*1000,1500000)/10000</f>
        <v>0</v>
      </c>
      <c r="AB170" s="110">
        <f>IF(ROUNDDOWN(基本データ!AE87/1000,0)*1000&lt;=1500000,ROUNDDOWN(基本データ!AE87/1000,0)*1000,1500000)/10000</f>
        <v>0</v>
      </c>
      <c r="AC170" s="110">
        <f>IF(ROUNDDOWN(基本データ!AF87/1000,0)*1000&lt;=1500000,ROUNDDOWN(基本データ!AF87/1000,0)*1000,1500000)/10000</f>
        <v>0</v>
      </c>
      <c r="AD170" s="110">
        <f>IF(ROUNDDOWN(基本データ!AG87/1000,0)*1000&lt;=1500000,ROUNDDOWN(基本データ!AG87/1000,0)*1000,1500000)/10000</f>
        <v>0</v>
      </c>
      <c r="AE170" s="110">
        <f>IF(ROUNDDOWN(基本データ!AH87/1000,0)*1000&lt;=1500000,ROUNDDOWN(基本データ!AH87/1000,0)*1000,1500000)/10000</f>
        <v>0</v>
      </c>
      <c r="AF170" s="110">
        <f>IF(ROUNDDOWN(基本データ!AI87/1000,0)*1000&lt;=1500000,ROUNDDOWN(基本データ!AI87/1000,0)*1000,1500000)/10000</f>
        <v>0</v>
      </c>
      <c r="AG170" s="110">
        <f>IF(ROUNDDOWN(基本データ!AJ87/1000,0)*1000&lt;=1500000,ROUNDDOWN(基本データ!AJ87/1000,0)*1000,1500000)/10000</f>
        <v>0</v>
      </c>
      <c r="AH170" s="110">
        <f>IF(ROUNDDOWN(基本データ!AK87/1000,0)*1000&lt;=1500000,ROUNDDOWN(基本データ!AK87/1000,0)*1000,1500000)/10000</f>
        <v>0</v>
      </c>
      <c r="AI170" s="110">
        <f>IF(ROUNDDOWN(基本データ!AL87/1000,0)*1000&lt;=1500000,ROUNDDOWN(基本データ!AL87/1000,0)*1000,1500000)/10000</f>
        <v>0</v>
      </c>
      <c r="AJ170" s="110">
        <f>IF(ROUNDDOWN(基本データ!AM87/1000,0)*1000&lt;=1500000,ROUNDDOWN(基本データ!AM87/1000,0)*1000,1500000)/10000</f>
        <v>0</v>
      </c>
      <c r="AK170" s="110">
        <f>IF(ROUNDDOWN(基本データ!AN87/1000,0)*1000&lt;=1500000,ROUNDDOWN(基本データ!AN87/1000,0)*1000,1500000)/10000</f>
        <v>0</v>
      </c>
      <c r="AL170" s="110">
        <f>IF(ROUNDDOWN(基本データ!AO87/1000,0)*1000&lt;=1500000,ROUNDDOWN(基本データ!AO87/1000,0)*1000,1500000)/10000</f>
        <v>0</v>
      </c>
      <c r="AM170" s="110">
        <f>IF(ROUNDDOWN(基本データ!AP87/1000,0)*1000&lt;=1500000,ROUNDDOWN(基本データ!AP87/1000,0)*1000,1500000)/10000</f>
        <v>0</v>
      </c>
      <c r="AN170" s="110">
        <f>IF(ROUNDDOWN(基本データ!AQ87/1000,0)*1000&lt;=1500000,ROUNDDOWN(基本データ!AQ87/1000,0)*1000,1500000)/10000</f>
        <v>0</v>
      </c>
      <c r="AO170" s="110">
        <f>IF(ROUNDDOWN(基本データ!AR87/1000,0)*1000&lt;=1500000,ROUNDDOWN(基本データ!AR87/1000,0)*1000,1500000)/10000</f>
        <v>0</v>
      </c>
      <c r="AP170" s="110">
        <f>IF(ROUNDDOWN(基本データ!AS87/1000,0)*1000&lt;=1500000,ROUNDDOWN(基本データ!AS87/1000,0)*1000,1500000)/10000</f>
        <v>0</v>
      </c>
      <c r="AQ170" s="110">
        <f>IF(ROUNDDOWN(基本データ!AT87/1000,0)*1000&lt;=1500000,ROUNDDOWN(基本データ!AT87/1000,0)*1000,1500000)/10000</f>
        <v>0</v>
      </c>
      <c r="AR170" s="110">
        <f>IF(ROUNDDOWN(基本データ!AU87/1000,0)*1000&lt;=1500000,ROUNDDOWN(基本データ!AU87/1000,0)*1000,1500000)/10000</f>
        <v>0</v>
      </c>
      <c r="AS170" s="110">
        <f>IF(ROUNDDOWN(基本データ!AV87/1000,0)*1000&lt;=1500000,ROUNDDOWN(基本データ!AV87/1000,0)*1000,1500000)/10000</f>
        <v>0</v>
      </c>
      <c r="AT170" s="110">
        <f>IF(ROUNDDOWN(基本データ!AW87/1000,0)*1000&lt;=1500000,ROUNDDOWN(基本データ!AW87/1000,0)*1000,1500000)/10000</f>
        <v>0</v>
      </c>
      <c r="AU170" s="110">
        <f>IF(ROUNDDOWN(基本データ!AX87/1000,0)*1000&lt;=1500000,ROUNDDOWN(基本データ!AX87/1000,0)*1000,1500000)/10000</f>
        <v>0</v>
      </c>
      <c r="AV170" s="110">
        <f>IF(ROUNDDOWN(基本データ!AY87/1000,0)*1000&lt;=1500000,ROUNDDOWN(基本データ!AY87/1000,0)*1000,1500000)/10000</f>
        <v>0</v>
      </c>
      <c r="AW170" s="110">
        <f>IF(ROUNDDOWN(基本データ!AZ87/1000,0)*1000&lt;=1500000,ROUNDDOWN(基本データ!AZ87/1000,0)*1000,1500000)/10000</f>
        <v>0</v>
      </c>
      <c r="AX170" s="110">
        <f>IF(ROUNDDOWN(基本データ!BA87/1000,0)*1000&lt;=1500000,ROUNDDOWN(基本データ!BA87/1000,0)*1000,1500000)/10000</f>
        <v>0</v>
      </c>
      <c r="AY170" s="110">
        <f>IF(ROUNDDOWN(基本データ!BB87/1000,0)*1000&lt;=1500000,ROUNDDOWN(基本データ!BB87/1000,0)*1000,1500000)/10000</f>
        <v>0</v>
      </c>
      <c r="AZ170" s="110">
        <f>IF(ROUNDDOWN(基本データ!BC87/1000,0)*1000&lt;=1500000,ROUNDDOWN(基本データ!BC87/1000,0)*1000,1500000)/10000</f>
        <v>0</v>
      </c>
      <c r="BA170" s="110">
        <f>IF(ROUNDDOWN(基本データ!BD87/1000,0)*1000&lt;=1500000,ROUNDDOWN(基本データ!BD87/1000,0)*1000,1500000)/10000</f>
        <v>0</v>
      </c>
      <c r="BB170" s="110">
        <f>IF(ROUNDDOWN(基本データ!BE87/1000,0)*1000&lt;=1500000,ROUNDDOWN(基本データ!BE87/1000,0)*1000,1500000)/10000</f>
        <v>0</v>
      </c>
      <c r="BC170" s="110">
        <f>IF(ROUNDDOWN(基本データ!BF87/1000,0)*1000&lt;=1500000,ROUNDDOWN(基本データ!BF87/1000,0)*1000,1500000)/10000</f>
        <v>0</v>
      </c>
      <c r="BD170" s="110">
        <f>IF(ROUNDDOWN(基本データ!BG87/1000,0)*1000&lt;=1500000,ROUNDDOWN(基本データ!BG87/1000,0)*1000,1500000)/10000</f>
        <v>0</v>
      </c>
      <c r="BE170" s="110">
        <f>IF(ROUNDDOWN(基本データ!BH87/1000,0)*1000&lt;=1500000,ROUNDDOWN(基本データ!BH87/1000,0)*1000,1500000)/10000</f>
        <v>0</v>
      </c>
      <c r="BF170" s="110">
        <f>IF(ROUNDDOWN(基本データ!BI87/1000,0)*1000&lt;=1500000,ROUNDDOWN(基本データ!BI87/1000,0)*1000,1500000)/10000</f>
        <v>0</v>
      </c>
      <c r="BG170" s="110">
        <f>IF(ROUNDDOWN(基本データ!BJ87/1000,0)*1000&lt;=1500000,ROUNDDOWN(基本データ!BJ87/1000,0)*1000,1500000)/10000</f>
        <v>0</v>
      </c>
      <c r="BH170" s="110">
        <f>IF(ROUNDDOWN(基本データ!BK87/1000,0)*1000&lt;=1500000,ROUNDDOWN(基本データ!BK87/1000,0)*1000,1500000)/10000</f>
        <v>0</v>
      </c>
      <c r="BI170" s="110">
        <f>IF(ROUNDDOWN(基本データ!BL87/1000,0)*1000&lt;=1500000,ROUNDDOWN(基本データ!BL87/1000,0)*1000,1500000)/10000</f>
        <v>0</v>
      </c>
      <c r="BJ170" s="110">
        <f>IF(ROUNDDOWN(基本データ!BM87/1000,0)*1000&lt;=1500000,ROUNDDOWN(基本データ!BM87/1000,0)*1000,1500000)/10000</f>
        <v>0</v>
      </c>
      <c r="BK170" s="110">
        <f>IF(ROUNDDOWN(基本データ!BN87/1000,0)*1000&lt;=1500000,ROUNDDOWN(基本データ!BN87/1000,0)*1000,1500000)/10000</f>
        <v>0</v>
      </c>
      <c r="BL170" s="110">
        <f>IF(ROUNDDOWN(基本データ!BO87/1000,0)*1000&lt;=1500000,ROUNDDOWN(基本データ!BO87/1000,0)*1000,1500000)/10000</f>
        <v>0</v>
      </c>
      <c r="BM170" s="110">
        <f>IF(ROUNDDOWN(基本データ!BP87/1000,0)*1000&lt;=1500000,ROUNDDOWN(基本データ!BP87/1000,0)*1000,1500000)/10000</f>
        <v>0</v>
      </c>
      <c r="BN170" s="110">
        <f>IF(ROUNDDOWN(基本データ!BQ87/1000,0)*1000&lt;=1500000,ROUNDDOWN(基本データ!BQ87/1000,0)*1000,1500000)/10000</f>
        <v>0</v>
      </c>
      <c r="BO170" s="110">
        <f>IF(ROUNDDOWN(基本データ!BR87/1000,0)*1000&lt;=1500000,ROUNDDOWN(基本データ!BR87/1000,0)*1000,1500000)/10000</f>
        <v>0</v>
      </c>
      <c r="BP170" s="110">
        <f>IF(ROUNDDOWN(基本データ!BS87/1000,0)*1000&lt;=1500000,ROUNDDOWN(基本データ!BS87/1000,0)*1000,1500000)/10000</f>
        <v>0</v>
      </c>
      <c r="BQ170" s="110">
        <f>IF(ROUNDDOWN(基本データ!BT87/1000,0)*1000&lt;=1500000,ROUNDDOWN(基本データ!BT87/1000,0)*1000,1500000)/10000</f>
        <v>0</v>
      </c>
      <c r="BR170" s="110">
        <f>IF(ROUNDDOWN(基本データ!BU87/1000,0)*1000&lt;=1500000,ROUNDDOWN(基本データ!BU87/1000,0)*1000,1500000)/10000</f>
        <v>0</v>
      </c>
      <c r="BS170" s="110">
        <f>IF(ROUNDDOWN(基本データ!BV87/1000,0)*1000&lt;=1500000,ROUNDDOWN(基本データ!BV87/1000,0)*1000,1500000)/10000</f>
        <v>0</v>
      </c>
      <c r="BT170" s="110">
        <f>IF(ROUNDDOWN(基本データ!BW87/1000,0)*1000&lt;=1500000,ROUNDDOWN(基本データ!BW87/1000,0)*1000,1500000)/10000</f>
        <v>0</v>
      </c>
      <c r="BU170" s="110">
        <f>IF(ROUNDDOWN(基本データ!BX87/1000,0)*1000&lt;=1500000,ROUNDDOWN(基本データ!BX87/1000,0)*1000,1500000)/10000</f>
        <v>0</v>
      </c>
      <c r="BV170" s="110">
        <f>IF(ROUNDDOWN(基本データ!BY87/1000,0)*1000&lt;=1500000,ROUNDDOWN(基本データ!BY87/1000,0)*1000,1500000)/10000</f>
        <v>0</v>
      </c>
      <c r="BW170" s="110">
        <f>IF(ROUNDDOWN(基本データ!BZ87/1000,0)*1000&lt;=1500000,ROUNDDOWN(基本データ!BZ87/1000,0)*1000,1500000)/10000</f>
        <v>0</v>
      </c>
      <c r="BX170" s="110">
        <f>IF(ROUNDDOWN(基本データ!CA87/1000,0)*1000&lt;=1500000,ROUNDDOWN(基本データ!CA87/1000,0)*1000,1500000)/10000</f>
        <v>0</v>
      </c>
      <c r="BY170" s="110">
        <f>IF(ROUNDDOWN(基本データ!CB87/1000,0)*1000&lt;=1500000,ROUNDDOWN(基本データ!CB87/1000,0)*1000,1500000)/10000</f>
        <v>0</v>
      </c>
      <c r="BZ170" s="110">
        <f>IF(ROUNDDOWN(基本データ!CC87/1000,0)*1000&lt;=1500000,ROUNDDOWN(基本データ!CC87/1000,0)*1000,1500000)/10000</f>
        <v>0</v>
      </c>
      <c r="CA170" s="110">
        <f>IF(ROUNDDOWN(基本データ!CD87/1000,0)*1000&lt;=1500000,ROUNDDOWN(基本データ!CD87/1000,0)*1000,1500000)/10000</f>
        <v>0</v>
      </c>
      <c r="CB170" s="110">
        <f>IF(ROUNDDOWN(基本データ!CE87/1000,0)*1000&lt;=1500000,ROUNDDOWN(基本データ!CE87/1000,0)*1000,1500000)/10000</f>
        <v>0</v>
      </c>
      <c r="CC170" s="110">
        <f>IF(ROUNDDOWN(基本データ!CF87/1000,0)*1000&lt;=1500000,ROUNDDOWN(基本データ!CF87/1000,0)*1000,1500000)/10000</f>
        <v>0</v>
      </c>
    </row>
    <row r="171" spans="4:81" ht="10.199999999999999" customHeight="1" x14ac:dyDescent="0.45">
      <c r="D171" s="478"/>
      <c r="E171" s="81" t="s">
        <v>157</v>
      </c>
      <c r="F171" s="79">
        <f>IF(ROUNDDOWN(基本データ!J87/1000,0)*1000&lt;=1500000,ROUNDDOWN(基本データ!J87/1000,0)*1000,1500000)/10000</f>
        <v>0</v>
      </c>
      <c r="G171" s="110">
        <f>IF(ROUNDDOWN(基本データ!K87/1000,0)*1000&lt;=1500000,ROUNDDOWN(基本データ!K87/1000,0)*1000,1500000)/10000</f>
        <v>0</v>
      </c>
      <c r="H171" s="110">
        <f>IF(ROUNDDOWN(基本データ!L87/1000,0)*1000&lt;=1500000,ROUNDDOWN(基本データ!L87/1000,0)*1000,1500000)/10000</f>
        <v>0</v>
      </c>
      <c r="I171" s="110">
        <f>IF(ROUNDDOWN(基本データ!M87/1000,0)*1000&lt;=1500000,ROUNDDOWN(基本データ!M87/1000,0)*1000,1500000)/10000</f>
        <v>0</v>
      </c>
      <c r="J171" s="110">
        <f>IF(ROUNDDOWN(基本データ!N87/1000,0)*1000&lt;=1500000,ROUNDDOWN(基本データ!N87/1000,0)*1000,1500000)/10000</f>
        <v>0</v>
      </c>
      <c r="K171" s="110">
        <f>IF(ROUNDDOWN(基本データ!O87/1000,0)*1000&lt;=1500000,ROUNDDOWN(基本データ!O87/1000,0)*1000,1500000)/10000</f>
        <v>0</v>
      </c>
      <c r="L171" s="110">
        <f>IF(ROUNDDOWN(基本データ!P87/1000,0)*1000&lt;=1500000,ROUNDDOWN(基本データ!P87/1000,0)*1000,1500000)/10000</f>
        <v>0</v>
      </c>
      <c r="M171" s="110">
        <f>IF(ROUNDDOWN(基本データ!Q87/1000,0)*1000&lt;=1500000,ROUNDDOWN(基本データ!Q87/1000,0)*1000,1500000)/10000</f>
        <v>0</v>
      </c>
      <c r="N171" s="110">
        <f>IF(ROUNDDOWN(基本データ!R87/1000,0)*1000&lt;=1500000,ROUNDDOWN(基本データ!R87/1000,0)*1000,1500000)/10000</f>
        <v>0</v>
      </c>
      <c r="O171" s="110">
        <f>IF(ROUNDDOWN(基本データ!S87/1000,0)*1000&lt;=1500000,ROUNDDOWN(基本データ!S87/1000,0)*1000,1500000)/10000</f>
        <v>0</v>
      </c>
      <c r="P171" s="110">
        <f>IF(ROUNDDOWN(基本データ!T87/1000,0)*1000&lt;=1500000,ROUNDDOWN(基本データ!T87/1000,0)*1000,1500000)/10000</f>
        <v>0</v>
      </c>
      <c r="Q171" s="110">
        <f>IF(ROUNDDOWN(基本データ!U87/1000,0)*1000&lt;=1500000,ROUNDDOWN(基本データ!U87/1000,0)*1000,1500000)/10000</f>
        <v>0</v>
      </c>
      <c r="R171" s="110">
        <f>IF(ROUNDDOWN(基本データ!V87/1000,0)*1000&lt;=1500000,ROUNDDOWN(基本データ!V87/1000,0)*1000,1500000)/10000</f>
        <v>0</v>
      </c>
      <c r="S171" s="110">
        <f>IF(ROUNDDOWN(基本データ!W87/1000,0)*1000&lt;=1500000,ROUNDDOWN(基本データ!W87/1000,0)*1000,1500000)/10000</f>
        <v>0</v>
      </c>
      <c r="T171" s="110">
        <f>IF(ROUNDDOWN(基本データ!X87/1000,0)*1000&lt;=1500000,ROUNDDOWN(基本データ!X87/1000,0)*1000,1500000)/10000</f>
        <v>0</v>
      </c>
      <c r="U171" s="110">
        <f>IF(ROUNDDOWN(基本データ!Y87/1000,0)*1000&lt;=1500000,ROUNDDOWN(基本データ!Y87/1000,0)*1000,1500000)/10000</f>
        <v>0</v>
      </c>
      <c r="V171" s="110">
        <f>IF(ROUNDDOWN(基本データ!Z87/1000,0)*1000&lt;=1500000,ROUNDDOWN(基本データ!Z87/1000,0)*1000,1500000)/10000</f>
        <v>0</v>
      </c>
      <c r="W171" s="110">
        <f>IF(ROUNDDOWN(基本データ!AA87/1000,0)*1000&lt;=1500000,ROUNDDOWN(基本データ!AA87/1000,0)*1000,1500000)/10000</f>
        <v>0</v>
      </c>
      <c r="X171" s="110">
        <f>IF(ROUNDDOWN(基本データ!AB87/1000,0)*1000&lt;=1500000,ROUNDDOWN(基本データ!AB87/1000,0)*1000,1500000)/10000</f>
        <v>0</v>
      </c>
      <c r="Y171" s="110">
        <f>IF(ROUNDDOWN(基本データ!AC87/1000,0)*1000&lt;=1500000,ROUNDDOWN(基本データ!AC87/1000,0)*1000,1500000)/10000</f>
        <v>0</v>
      </c>
      <c r="Z171" s="110">
        <f>IF(ROUNDDOWN(基本データ!AD87/1000,0)*1000&lt;=1500000,ROUNDDOWN(基本データ!AD87/1000,0)*1000,1500000)/10000</f>
        <v>0</v>
      </c>
      <c r="AA171" s="110">
        <f>IF(ROUNDDOWN(基本データ!AE87/1000,0)*1000&lt;=1500000,ROUNDDOWN(基本データ!AE87/1000,0)*1000,1500000)/10000</f>
        <v>0</v>
      </c>
      <c r="AB171" s="110">
        <f>IF(ROUNDDOWN(基本データ!AF87/1000,0)*1000&lt;=1500000,ROUNDDOWN(基本データ!AF87/1000,0)*1000,1500000)/10000</f>
        <v>0</v>
      </c>
      <c r="AC171" s="110">
        <f>IF(ROUNDDOWN(基本データ!AG87/1000,0)*1000&lt;=1500000,ROUNDDOWN(基本データ!AG87/1000,0)*1000,1500000)/10000</f>
        <v>0</v>
      </c>
      <c r="AD171" s="110">
        <f>IF(ROUNDDOWN(基本データ!AH87/1000,0)*1000&lt;=1500000,ROUNDDOWN(基本データ!AH87/1000,0)*1000,1500000)/10000</f>
        <v>0</v>
      </c>
      <c r="AE171" s="110">
        <f>IF(ROUNDDOWN(基本データ!AI87/1000,0)*1000&lt;=1500000,ROUNDDOWN(基本データ!AI87/1000,0)*1000,1500000)/10000</f>
        <v>0</v>
      </c>
      <c r="AF171" s="110">
        <f>IF(ROUNDDOWN(基本データ!AJ87/1000,0)*1000&lt;=1500000,ROUNDDOWN(基本データ!AJ87/1000,0)*1000,1500000)/10000</f>
        <v>0</v>
      </c>
      <c r="AG171" s="110">
        <f>IF(ROUNDDOWN(基本データ!AK87/1000,0)*1000&lt;=1500000,ROUNDDOWN(基本データ!AK87/1000,0)*1000,1500000)/10000</f>
        <v>0</v>
      </c>
      <c r="AH171" s="110">
        <f>IF(ROUNDDOWN(基本データ!AL87/1000,0)*1000&lt;=1500000,ROUNDDOWN(基本データ!AL87/1000,0)*1000,1500000)/10000</f>
        <v>0</v>
      </c>
      <c r="AI171" s="110">
        <f>IF(ROUNDDOWN(基本データ!AM87/1000,0)*1000&lt;=1500000,ROUNDDOWN(基本データ!AM87/1000,0)*1000,1500000)/10000</f>
        <v>0</v>
      </c>
      <c r="AJ171" s="110">
        <f>IF(ROUNDDOWN(基本データ!AN87/1000,0)*1000&lt;=1500000,ROUNDDOWN(基本データ!AN87/1000,0)*1000,1500000)/10000</f>
        <v>0</v>
      </c>
      <c r="AK171" s="110">
        <f>IF(ROUNDDOWN(基本データ!AO87/1000,0)*1000&lt;=1500000,ROUNDDOWN(基本データ!AO87/1000,0)*1000,1500000)/10000</f>
        <v>0</v>
      </c>
      <c r="AL171" s="110">
        <f>IF(ROUNDDOWN(基本データ!AP87/1000,0)*1000&lt;=1500000,ROUNDDOWN(基本データ!AP87/1000,0)*1000,1500000)/10000</f>
        <v>0</v>
      </c>
      <c r="AM171" s="110">
        <f>IF(ROUNDDOWN(基本データ!AQ87/1000,0)*1000&lt;=1500000,ROUNDDOWN(基本データ!AQ87/1000,0)*1000,1500000)/10000</f>
        <v>0</v>
      </c>
      <c r="AN171" s="110">
        <f>IF(ROUNDDOWN(基本データ!AR87/1000,0)*1000&lt;=1500000,ROUNDDOWN(基本データ!AR87/1000,0)*1000,1500000)/10000</f>
        <v>0</v>
      </c>
      <c r="AO171" s="110">
        <f>IF(ROUNDDOWN(基本データ!AS87/1000,0)*1000&lt;=1500000,ROUNDDOWN(基本データ!AS87/1000,0)*1000,1500000)/10000</f>
        <v>0</v>
      </c>
      <c r="AP171" s="110">
        <f>IF(ROUNDDOWN(基本データ!AT87/1000,0)*1000&lt;=1500000,ROUNDDOWN(基本データ!AT87/1000,0)*1000,1500000)/10000</f>
        <v>0</v>
      </c>
      <c r="AQ171" s="110">
        <f>IF(ROUNDDOWN(基本データ!AU87/1000,0)*1000&lt;=1500000,ROUNDDOWN(基本データ!AU87/1000,0)*1000,1500000)/10000</f>
        <v>0</v>
      </c>
      <c r="AR171" s="110">
        <f>IF(ROUNDDOWN(基本データ!AV87/1000,0)*1000&lt;=1500000,ROUNDDOWN(基本データ!AV87/1000,0)*1000,1500000)/10000</f>
        <v>0</v>
      </c>
      <c r="AS171" s="110">
        <f>IF(ROUNDDOWN(基本データ!AW87/1000,0)*1000&lt;=1500000,ROUNDDOWN(基本データ!AW87/1000,0)*1000,1500000)/10000</f>
        <v>0</v>
      </c>
      <c r="AT171" s="110">
        <f>IF(ROUNDDOWN(基本データ!AX87/1000,0)*1000&lt;=1500000,ROUNDDOWN(基本データ!AX87/1000,0)*1000,1500000)/10000</f>
        <v>0</v>
      </c>
      <c r="AU171" s="110">
        <f>IF(ROUNDDOWN(基本データ!AY87/1000,0)*1000&lt;=1500000,ROUNDDOWN(基本データ!AY87/1000,0)*1000,1500000)/10000</f>
        <v>0</v>
      </c>
      <c r="AV171" s="110">
        <f>IF(ROUNDDOWN(基本データ!AZ87/1000,0)*1000&lt;=1500000,ROUNDDOWN(基本データ!AZ87/1000,0)*1000,1500000)/10000</f>
        <v>0</v>
      </c>
      <c r="AW171" s="110">
        <f>IF(ROUNDDOWN(基本データ!BA87/1000,0)*1000&lt;=1500000,ROUNDDOWN(基本データ!BA87/1000,0)*1000,1500000)/10000</f>
        <v>0</v>
      </c>
      <c r="AX171" s="110">
        <f>IF(ROUNDDOWN(基本データ!BB87/1000,0)*1000&lt;=1500000,ROUNDDOWN(基本データ!BB87/1000,0)*1000,1500000)/10000</f>
        <v>0</v>
      </c>
      <c r="AY171" s="110">
        <f>IF(ROUNDDOWN(基本データ!BC87/1000,0)*1000&lt;=1500000,ROUNDDOWN(基本データ!BC87/1000,0)*1000,1500000)/10000</f>
        <v>0</v>
      </c>
      <c r="AZ171" s="110">
        <f>IF(ROUNDDOWN(基本データ!BD87/1000,0)*1000&lt;=1500000,ROUNDDOWN(基本データ!BD87/1000,0)*1000,1500000)/10000</f>
        <v>0</v>
      </c>
      <c r="BA171" s="110">
        <f>IF(ROUNDDOWN(基本データ!BE87/1000,0)*1000&lt;=1500000,ROUNDDOWN(基本データ!BE87/1000,0)*1000,1500000)/10000</f>
        <v>0</v>
      </c>
      <c r="BB171" s="110">
        <f>IF(ROUNDDOWN(基本データ!BF87/1000,0)*1000&lt;=1500000,ROUNDDOWN(基本データ!BF87/1000,0)*1000,1500000)/10000</f>
        <v>0</v>
      </c>
      <c r="BC171" s="110">
        <f>IF(ROUNDDOWN(基本データ!BG87/1000,0)*1000&lt;=1500000,ROUNDDOWN(基本データ!BG87/1000,0)*1000,1500000)/10000</f>
        <v>0</v>
      </c>
      <c r="BD171" s="110">
        <f>IF(ROUNDDOWN(基本データ!BH87/1000,0)*1000&lt;=1500000,ROUNDDOWN(基本データ!BH87/1000,0)*1000,1500000)/10000</f>
        <v>0</v>
      </c>
      <c r="BE171" s="110">
        <f>IF(ROUNDDOWN(基本データ!BI87/1000,0)*1000&lt;=1500000,ROUNDDOWN(基本データ!BI87/1000,0)*1000,1500000)/10000</f>
        <v>0</v>
      </c>
      <c r="BF171" s="110">
        <f>IF(ROUNDDOWN(基本データ!BJ87/1000,0)*1000&lt;=1500000,ROUNDDOWN(基本データ!BJ87/1000,0)*1000,1500000)/10000</f>
        <v>0</v>
      </c>
      <c r="BG171" s="110">
        <f>IF(ROUNDDOWN(基本データ!BK87/1000,0)*1000&lt;=1500000,ROUNDDOWN(基本データ!BK87/1000,0)*1000,1500000)/10000</f>
        <v>0</v>
      </c>
      <c r="BH171" s="110">
        <f>IF(ROUNDDOWN(基本データ!BL87/1000,0)*1000&lt;=1500000,ROUNDDOWN(基本データ!BL87/1000,0)*1000,1500000)/10000</f>
        <v>0</v>
      </c>
      <c r="BI171" s="110">
        <f>IF(ROUNDDOWN(基本データ!BM87/1000,0)*1000&lt;=1500000,ROUNDDOWN(基本データ!BM87/1000,0)*1000,1500000)/10000</f>
        <v>0</v>
      </c>
      <c r="BJ171" s="110">
        <f>IF(ROUNDDOWN(基本データ!BN87/1000,0)*1000&lt;=1500000,ROUNDDOWN(基本データ!BN87/1000,0)*1000,1500000)/10000</f>
        <v>0</v>
      </c>
      <c r="BK171" s="110">
        <f>IF(ROUNDDOWN(基本データ!BO87/1000,0)*1000&lt;=1500000,ROUNDDOWN(基本データ!BO87/1000,0)*1000,1500000)/10000</f>
        <v>0</v>
      </c>
      <c r="BL171" s="110">
        <f>IF(ROUNDDOWN(基本データ!BP87/1000,0)*1000&lt;=1500000,ROUNDDOWN(基本データ!BP87/1000,0)*1000,1500000)/10000</f>
        <v>0</v>
      </c>
      <c r="BM171" s="110">
        <f>IF(ROUNDDOWN(基本データ!BQ87/1000,0)*1000&lt;=1500000,ROUNDDOWN(基本データ!BQ87/1000,0)*1000,1500000)/10000</f>
        <v>0</v>
      </c>
      <c r="BN171" s="110">
        <f>IF(ROUNDDOWN(基本データ!BR87/1000,0)*1000&lt;=1500000,ROUNDDOWN(基本データ!BR87/1000,0)*1000,1500000)/10000</f>
        <v>0</v>
      </c>
      <c r="BO171" s="110">
        <f>IF(ROUNDDOWN(基本データ!BS87/1000,0)*1000&lt;=1500000,ROUNDDOWN(基本データ!BS87/1000,0)*1000,1500000)/10000</f>
        <v>0</v>
      </c>
      <c r="BP171" s="110">
        <f>IF(ROUNDDOWN(基本データ!BT87/1000,0)*1000&lt;=1500000,ROUNDDOWN(基本データ!BT87/1000,0)*1000,1500000)/10000</f>
        <v>0</v>
      </c>
      <c r="BQ171" s="110">
        <f>IF(ROUNDDOWN(基本データ!BU87/1000,0)*1000&lt;=1500000,ROUNDDOWN(基本データ!BU87/1000,0)*1000,1500000)/10000</f>
        <v>0</v>
      </c>
      <c r="BR171" s="110">
        <f>IF(ROUNDDOWN(基本データ!BV87/1000,0)*1000&lt;=1500000,ROUNDDOWN(基本データ!BV87/1000,0)*1000,1500000)/10000</f>
        <v>0</v>
      </c>
      <c r="BS171" s="110">
        <f>IF(ROUNDDOWN(基本データ!BW87/1000,0)*1000&lt;=1500000,ROUNDDOWN(基本データ!BW87/1000,0)*1000,1500000)/10000</f>
        <v>0</v>
      </c>
      <c r="BT171" s="110">
        <f>IF(ROUNDDOWN(基本データ!BX87/1000,0)*1000&lt;=1500000,ROUNDDOWN(基本データ!BX87/1000,0)*1000,1500000)/10000</f>
        <v>0</v>
      </c>
      <c r="BU171" s="110">
        <f>IF(ROUNDDOWN(基本データ!BY87/1000,0)*1000&lt;=1500000,ROUNDDOWN(基本データ!BY87/1000,0)*1000,1500000)/10000</f>
        <v>0</v>
      </c>
      <c r="BV171" s="110">
        <f>IF(ROUNDDOWN(基本データ!BZ87/1000,0)*1000&lt;=1500000,ROUNDDOWN(基本データ!BZ87/1000,0)*1000,1500000)/10000</f>
        <v>0</v>
      </c>
      <c r="BW171" s="110">
        <f>IF(ROUNDDOWN(基本データ!CA87/1000,0)*1000&lt;=1500000,ROUNDDOWN(基本データ!CA87/1000,0)*1000,1500000)/10000</f>
        <v>0</v>
      </c>
      <c r="BX171" s="110">
        <f>IF(ROUNDDOWN(基本データ!CB87/1000,0)*1000&lt;=1500000,ROUNDDOWN(基本データ!CB87/1000,0)*1000,1500000)/10000</f>
        <v>0</v>
      </c>
      <c r="BY171" s="110">
        <f>IF(ROUNDDOWN(基本データ!CC87/1000,0)*1000&lt;=1500000,ROUNDDOWN(基本データ!CC87/1000,0)*1000,1500000)/10000</f>
        <v>0</v>
      </c>
      <c r="BZ171" s="110">
        <f>IF(ROUNDDOWN(基本データ!CD87/1000,0)*1000&lt;=1500000,ROUNDDOWN(基本データ!CD87/1000,0)*1000,1500000)/10000</f>
        <v>0</v>
      </c>
      <c r="CA171" s="110">
        <f>IF(ROUNDDOWN(基本データ!CE87/1000,0)*1000&lt;=1500000,ROUNDDOWN(基本データ!CE87/1000,0)*1000,1500000)/10000</f>
        <v>0</v>
      </c>
      <c r="CB171" s="110">
        <f>IF(ROUNDDOWN(基本データ!CF87/1000,0)*1000&lt;=1500000,ROUNDDOWN(基本データ!CF87/1000,0)*1000,1500000)/10000</f>
        <v>0</v>
      </c>
      <c r="CC171" s="110">
        <f>IF(ROUNDDOWN(基本データ!CG87/1000,0)*1000&lt;=1500000,ROUNDDOWN(基本データ!CG87/1000,0)*1000,1500000)/10000</f>
        <v>0</v>
      </c>
    </row>
    <row r="172" spans="4:81" ht="10.199999999999999" customHeight="1" x14ac:dyDescent="0.45">
      <c r="D172" s="478"/>
      <c r="E172" s="81" t="s">
        <v>173</v>
      </c>
      <c r="F172" s="79">
        <f>F168</f>
        <v>10</v>
      </c>
      <c r="G172" s="110">
        <f t="shared" ref="G172:U172" si="1475">G168</f>
        <v>10</v>
      </c>
      <c r="H172" s="110">
        <f t="shared" si="1475"/>
        <v>10</v>
      </c>
      <c r="I172" s="110">
        <f t="shared" si="1475"/>
        <v>10</v>
      </c>
      <c r="J172" s="110">
        <f t="shared" si="1475"/>
        <v>10</v>
      </c>
      <c r="K172" s="110">
        <f t="shared" si="1475"/>
        <v>10</v>
      </c>
      <c r="L172" s="110">
        <f t="shared" si="1475"/>
        <v>10</v>
      </c>
      <c r="M172" s="110">
        <f t="shared" si="1475"/>
        <v>10</v>
      </c>
      <c r="N172" s="110">
        <f t="shared" si="1475"/>
        <v>10</v>
      </c>
      <c r="O172" s="110">
        <f t="shared" si="1475"/>
        <v>10</v>
      </c>
      <c r="P172" s="110">
        <f t="shared" si="1475"/>
        <v>10</v>
      </c>
      <c r="Q172" s="110">
        <f t="shared" si="1475"/>
        <v>10</v>
      </c>
      <c r="R172" s="110">
        <f t="shared" si="1475"/>
        <v>10</v>
      </c>
      <c r="S172" s="110">
        <f t="shared" si="1475"/>
        <v>10</v>
      </c>
      <c r="T172" s="110">
        <f t="shared" si="1475"/>
        <v>10</v>
      </c>
      <c r="U172" s="110">
        <f t="shared" si="1475"/>
        <v>10</v>
      </c>
      <c r="V172" s="110">
        <f t="shared" ref="V172:AM172" si="1476">V168</f>
        <v>10</v>
      </c>
      <c r="W172" s="110">
        <f t="shared" si="1476"/>
        <v>10</v>
      </c>
      <c r="X172" s="110">
        <f t="shared" si="1476"/>
        <v>10</v>
      </c>
      <c r="Y172" s="110">
        <f t="shared" si="1476"/>
        <v>10</v>
      </c>
      <c r="Z172" s="110">
        <f t="shared" si="1476"/>
        <v>10</v>
      </c>
      <c r="AA172" s="110">
        <f t="shared" si="1476"/>
        <v>10</v>
      </c>
      <c r="AB172" s="110">
        <f t="shared" si="1476"/>
        <v>10</v>
      </c>
      <c r="AC172" s="110">
        <f t="shared" si="1476"/>
        <v>10</v>
      </c>
      <c r="AD172" s="110">
        <f t="shared" si="1476"/>
        <v>10</v>
      </c>
      <c r="AE172" s="110">
        <f t="shared" si="1476"/>
        <v>10</v>
      </c>
      <c r="AF172" s="110">
        <f t="shared" si="1476"/>
        <v>10</v>
      </c>
      <c r="AG172" s="110">
        <f t="shared" si="1476"/>
        <v>10</v>
      </c>
      <c r="AH172" s="110">
        <f t="shared" si="1476"/>
        <v>10</v>
      </c>
      <c r="AI172" s="110">
        <f t="shared" si="1476"/>
        <v>10</v>
      </c>
      <c r="AJ172" s="110">
        <f t="shared" si="1476"/>
        <v>10</v>
      </c>
      <c r="AK172" s="110">
        <f t="shared" si="1476"/>
        <v>10</v>
      </c>
      <c r="AL172" s="110">
        <f t="shared" si="1476"/>
        <v>10</v>
      </c>
      <c r="AM172" s="110">
        <f t="shared" si="1476"/>
        <v>10</v>
      </c>
      <c r="AN172" s="110">
        <f t="shared" ref="AN172:BB172" si="1477">AN168</f>
        <v>10</v>
      </c>
      <c r="AO172" s="110">
        <f t="shared" si="1477"/>
        <v>10</v>
      </c>
      <c r="AP172" s="110">
        <f t="shared" si="1477"/>
        <v>10</v>
      </c>
      <c r="AQ172" s="110">
        <f t="shared" si="1477"/>
        <v>10</v>
      </c>
      <c r="AR172" s="110">
        <f t="shared" si="1477"/>
        <v>10</v>
      </c>
      <c r="AS172" s="110">
        <f t="shared" si="1477"/>
        <v>10</v>
      </c>
      <c r="AT172" s="110">
        <f t="shared" si="1477"/>
        <v>10</v>
      </c>
      <c r="AU172" s="110">
        <f t="shared" si="1477"/>
        <v>10</v>
      </c>
      <c r="AV172" s="110">
        <f t="shared" si="1477"/>
        <v>10</v>
      </c>
      <c r="AW172" s="110">
        <f t="shared" si="1477"/>
        <v>10</v>
      </c>
      <c r="AX172" s="110">
        <f t="shared" si="1477"/>
        <v>10</v>
      </c>
      <c r="AY172" s="110">
        <f t="shared" si="1477"/>
        <v>10</v>
      </c>
      <c r="AZ172" s="110">
        <f t="shared" si="1477"/>
        <v>10</v>
      </c>
      <c r="BA172" s="110">
        <f t="shared" si="1477"/>
        <v>10</v>
      </c>
      <c r="BB172" s="110">
        <f t="shared" si="1477"/>
        <v>10</v>
      </c>
      <c r="BC172" s="110">
        <f t="shared" ref="BC172:CC172" si="1478">BC168</f>
        <v>10</v>
      </c>
      <c r="BD172" s="110">
        <f t="shared" si="1478"/>
        <v>10</v>
      </c>
      <c r="BE172" s="110">
        <f t="shared" si="1478"/>
        <v>10</v>
      </c>
      <c r="BF172" s="110">
        <f t="shared" si="1478"/>
        <v>10</v>
      </c>
      <c r="BG172" s="110">
        <f t="shared" si="1478"/>
        <v>10</v>
      </c>
      <c r="BH172" s="110">
        <f t="shared" si="1478"/>
        <v>10</v>
      </c>
      <c r="BI172" s="110">
        <f t="shared" si="1478"/>
        <v>10</v>
      </c>
      <c r="BJ172" s="110">
        <f t="shared" si="1478"/>
        <v>10</v>
      </c>
      <c r="BK172" s="110">
        <f t="shared" si="1478"/>
        <v>10</v>
      </c>
      <c r="BL172" s="110">
        <f t="shared" si="1478"/>
        <v>10</v>
      </c>
      <c r="BM172" s="110">
        <f t="shared" si="1478"/>
        <v>10</v>
      </c>
      <c r="BN172" s="110">
        <f t="shared" si="1478"/>
        <v>10</v>
      </c>
      <c r="BO172" s="110">
        <f t="shared" si="1478"/>
        <v>10</v>
      </c>
      <c r="BP172" s="110">
        <f t="shared" si="1478"/>
        <v>10</v>
      </c>
      <c r="BQ172" s="110">
        <f t="shared" si="1478"/>
        <v>10</v>
      </c>
      <c r="BR172" s="110">
        <f t="shared" si="1478"/>
        <v>10</v>
      </c>
      <c r="BS172" s="110">
        <f t="shared" si="1478"/>
        <v>10</v>
      </c>
      <c r="BT172" s="110">
        <f t="shared" si="1478"/>
        <v>10</v>
      </c>
      <c r="BU172" s="110">
        <f t="shared" si="1478"/>
        <v>10</v>
      </c>
      <c r="BV172" s="110">
        <f t="shared" si="1478"/>
        <v>10</v>
      </c>
      <c r="BW172" s="110">
        <f t="shared" si="1478"/>
        <v>10</v>
      </c>
      <c r="BX172" s="110">
        <f t="shared" si="1478"/>
        <v>10</v>
      </c>
      <c r="BY172" s="110">
        <f t="shared" si="1478"/>
        <v>10</v>
      </c>
      <c r="BZ172" s="110">
        <f t="shared" si="1478"/>
        <v>10</v>
      </c>
      <c r="CA172" s="110">
        <f t="shared" si="1478"/>
        <v>10</v>
      </c>
      <c r="CB172" s="110">
        <f t="shared" si="1478"/>
        <v>10</v>
      </c>
      <c r="CC172" s="110">
        <f t="shared" si="1478"/>
        <v>10</v>
      </c>
    </row>
    <row r="173" spans="4:81" ht="10.199999999999999" customHeight="1" x14ac:dyDescent="0.45">
      <c r="D173" s="478"/>
      <c r="E173" s="103" t="s">
        <v>159</v>
      </c>
      <c r="F173" s="114">
        <f>F170*F172/100/2+F171*F172/100/2</f>
        <v>0</v>
      </c>
      <c r="G173" s="115">
        <f t="shared" ref="G173:U173" si="1479">G170*G172/100/2+G171*G172/100/2</f>
        <v>0</v>
      </c>
      <c r="H173" s="115">
        <f t="shared" si="1479"/>
        <v>0</v>
      </c>
      <c r="I173" s="115">
        <f t="shared" si="1479"/>
        <v>0</v>
      </c>
      <c r="J173" s="115">
        <f t="shared" si="1479"/>
        <v>0</v>
      </c>
      <c r="K173" s="115">
        <f t="shared" si="1479"/>
        <v>0</v>
      </c>
      <c r="L173" s="115">
        <f t="shared" si="1479"/>
        <v>0</v>
      </c>
      <c r="M173" s="115">
        <f t="shared" si="1479"/>
        <v>0</v>
      </c>
      <c r="N173" s="115">
        <f t="shared" si="1479"/>
        <v>0</v>
      </c>
      <c r="O173" s="115">
        <f t="shared" si="1479"/>
        <v>0</v>
      </c>
      <c r="P173" s="115">
        <f t="shared" si="1479"/>
        <v>0</v>
      </c>
      <c r="Q173" s="115">
        <f t="shared" si="1479"/>
        <v>0</v>
      </c>
      <c r="R173" s="115">
        <f t="shared" si="1479"/>
        <v>0</v>
      </c>
      <c r="S173" s="115">
        <f t="shared" si="1479"/>
        <v>0</v>
      </c>
      <c r="T173" s="115">
        <f t="shared" si="1479"/>
        <v>0</v>
      </c>
      <c r="U173" s="115">
        <f t="shared" si="1479"/>
        <v>0</v>
      </c>
      <c r="V173" s="115">
        <f t="shared" ref="V173" si="1480">V170*V172/100/2+V171*V172/100/2</f>
        <v>0</v>
      </c>
      <c r="W173" s="115">
        <f t="shared" ref="W173" si="1481">W170*W172/100/2+W171*W172/100/2</f>
        <v>0</v>
      </c>
      <c r="X173" s="115">
        <f t="shared" ref="X173" si="1482">X170*X172/100/2+X171*X172/100/2</f>
        <v>0</v>
      </c>
      <c r="Y173" s="115">
        <f t="shared" ref="Y173" si="1483">Y170*Y172/100/2+Y171*Y172/100/2</f>
        <v>0</v>
      </c>
      <c r="Z173" s="115">
        <f t="shared" ref="Z173" si="1484">Z170*Z172/100/2+Z171*Z172/100/2</f>
        <v>0</v>
      </c>
      <c r="AA173" s="115">
        <f t="shared" ref="AA173" si="1485">AA170*AA172/100/2+AA171*AA172/100/2</f>
        <v>0</v>
      </c>
      <c r="AB173" s="115">
        <f t="shared" ref="AB173" si="1486">AB170*AB172/100/2+AB171*AB172/100/2</f>
        <v>0</v>
      </c>
      <c r="AC173" s="115">
        <f t="shared" ref="AC173" si="1487">AC170*AC172/100/2+AC171*AC172/100/2</f>
        <v>0</v>
      </c>
      <c r="AD173" s="115">
        <f t="shared" ref="AD173" si="1488">AD170*AD172/100/2+AD171*AD172/100/2</f>
        <v>0</v>
      </c>
      <c r="AE173" s="115">
        <f t="shared" ref="AE173" si="1489">AE170*AE172/100/2+AE171*AE172/100/2</f>
        <v>0</v>
      </c>
      <c r="AF173" s="115">
        <f t="shared" ref="AF173" si="1490">AF170*AF172/100/2+AF171*AF172/100/2</f>
        <v>0</v>
      </c>
      <c r="AG173" s="115">
        <f t="shared" ref="AG173" si="1491">AG170*AG172/100/2+AG171*AG172/100/2</f>
        <v>0</v>
      </c>
      <c r="AH173" s="115">
        <f t="shared" ref="AH173" si="1492">AH170*AH172/100/2+AH171*AH172/100/2</f>
        <v>0</v>
      </c>
      <c r="AI173" s="115">
        <f t="shared" ref="AI173:AJ173" si="1493">AI170*AI172/100/2+AI171*AI172/100/2</f>
        <v>0</v>
      </c>
      <c r="AJ173" s="115">
        <f t="shared" si="1493"/>
        <v>0</v>
      </c>
      <c r="AK173" s="115">
        <f t="shared" ref="AK173" si="1494">AK170*AK172/100/2+AK171*AK172/100/2</f>
        <v>0</v>
      </c>
      <c r="AL173" s="115">
        <f t="shared" ref="AL173" si="1495">AL170*AL172/100/2+AL171*AL172/100/2</f>
        <v>0</v>
      </c>
      <c r="AM173" s="115">
        <f t="shared" ref="AM173" si="1496">AM170*AM172/100/2+AM171*AM172/100/2</f>
        <v>0</v>
      </c>
      <c r="AN173" s="115">
        <f t="shared" ref="AN173" si="1497">AN170*AN172/100/2+AN171*AN172/100/2</f>
        <v>0</v>
      </c>
      <c r="AO173" s="115">
        <f t="shared" ref="AO173" si="1498">AO170*AO172/100/2+AO171*AO172/100/2</f>
        <v>0</v>
      </c>
      <c r="AP173" s="115">
        <f t="shared" ref="AP173" si="1499">AP170*AP172/100/2+AP171*AP172/100/2</f>
        <v>0</v>
      </c>
      <c r="AQ173" s="115">
        <f t="shared" ref="AQ173" si="1500">AQ170*AQ172/100/2+AQ171*AQ172/100/2</f>
        <v>0</v>
      </c>
      <c r="AR173" s="115">
        <f t="shared" ref="AR173" si="1501">AR170*AR172/100/2+AR171*AR172/100/2</f>
        <v>0</v>
      </c>
      <c r="AS173" s="115">
        <f t="shared" ref="AS173" si="1502">AS170*AS172/100/2+AS171*AS172/100/2</f>
        <v>0</v>
      </c>
      <c r="AT173" s="115">
        <f t="shared" ref="AT173" si="1503">AT170*AT172/100/2+AT171*AT172/100/2</f>
        <v>0</v>
      </c>
      <c r="AU173" s="115">
        <f t="shared" ref="AU173" si="1504">AU170*AU172/100/2+AU171*AU172/100/2</f>
        <v>0</v>
      </c>
      <c r="AV173" s="115">
        <f t="shared" ref="AV173" si="1505">AV170*AV172/100/2+AV171*AV172/100/2</f>
        <v>0</v>
      </c>
      <c r="AW173" s="115">
        <f t="shared" ref="AW173" si="1506">AW170*AW172/100/2+AW171*AW172/100/2</f>
        <v>0</v>
      </c>
      <c r="AX173" s="115">
        <f t="shared" ref="AX173" si="1507">AX170*AX172/100/2+AX171*AX172/100/2</f>
        <v>0</v>
      </c>
      <c r="AY173" s="115">
        <f t="shared" ref="AY173" si="1508">AY170*AY172/100/2+AY171*AY172/100/2</f>
        <v>0</v>
      </c>
      <c r="AZ173" s="115">
        <f t="shared" ref="AZ173" si="1509">AZ170*AZ172/100/2+AZ171*AZ172/100/2</f>
        <v>0</v>
      </c>
      <c r="BA173" s="115">
        <f t="shared" ref="BA173" si="1510">BA170*BA172/100/2+BA171*BA172/100/2</f>
        <v>0</v>
      </c>
      <c r="BB173" s="115">
        <f t="shared" ref="BB173:CC173" si="1511">BB170*BB172/100/2+BB171*BB172/100/2</f>
        <v>0</v>
      </c>
      <c r="BC173" s="115">
        <f t="shared" si="1511"/>
        <v>0</v>
      </c>
      <c r="BD173" s="115">
        <f t="shared" si="1511"/>
        <v>0</v>
      </c>
      <c r="BE173" s="115">
        <f t="shared" si="1511"/>
        <v>0</v>
      </c>
      <c r="BF173" s="115">
        <f t="shared" si="1511"/>
        <v>0</v>
      </c>
      <c r="BG173" s="115">
        <f t="shared" si="1511"/>
        <v>0</v>
      </c>
      <c r="BH173" s="115">
        <f t="shared" si="1511"/>
        <v>0</v>
      </c>
      <c r="BI173" s="115">
        <f t="shared" si="1511"/>
        <v>0</v>
      </c>
      <c r="BJ173" s="115">
        <f t="shared" si="1511"/>
        <v>0</v>
      </c>
      <c r="BK173" s="115">
        <f t="shared" si="1511"/>
        <v>0</v>
      </c>
      <c r="BL173" s="115">
        <f t="shared" si="1511"/>
        <v>0</v>
      </c>
      <c r="BM173" s="115">
        <f t="shared" si="1511"/>
        <v>0</v>
      </c>
      <c r="BN173" s="115">
        <f t="shared" si="1511"/>
        <v>0</v>
      </c>
      <c r="BO173" s="115">
        <f t="shared" si="1511"/>
        <v>0</v>
      </c>
      <c r="BP173" s="115">
        <f t="shared" si="1511"/>
        <v>0</v>
      </c>
      <c r="BQ173" s="115">
        <f t="shared" si="1511"/>
        <v>0</v>
      </c>
      <c r="BR173" s="115">
        <f t="shared" si="1511"/>
        <v>0</v>
      </c>
      <c r="BS173" s="115">
        <f t="shared" si="1511"/>
        <v>0</v>
      </c>
      <c r="BT173" s="115">
        <f t="shared" si="1511"/>
        <v>0</v>
      </c>
      <c r="BU173" s="115">
        <f t="shared" si="1511"/>
        <v>0</v>
      </c>
      <c r="BV173" s="115">
        <f t="shared" si="1511"/>
        <v>0</v>
      </c>
      <c r="BW173" s="115">
        <f t="shared" si="1511"/>
        <v>0</v>
      </c>
      <c r="BX173" s="115">
        <f t="shared" si="1511"/>
        <v>0</v>
      </c>
      <c r="BY173" s="115">
        <f t="shared" si="1511"/>
        <v>0</v>
      </c>
      <c r="BZ173" s="115">
        <f t="shared" si="1511"/>
        <v>0</v>
      </c>
      <c r="CA173" s="115">
        <f t="shared" si="1511"/>
        <v>0</v>
      </c>
      <c r="CB173" s="115">
        <f t="shared" si="1511"/>
        <v>0</v>
      </c>
      <c r="CC173" s="115">
        <f t="shared" si="1511"/>
        <v>0</v>
      </c>
    </row>
    <row r="174" spans="4:81" ht="10.199999999999999" customHeight="1" x14ac:dyDescent="0.45">
      <c r="D174" s="479"/>
      <c r="E174" s="108" t="s">
        <v>160</v>
      </c>
      <c r="F174" s="116">
        <f>F169+F173</f>
        <v>20.399999999999999</v>
      </c>
      <c r="G174" s="117">
        <f t="shared" ref="G174:U174" si="1512">G169+G173</f>
        <v>20.399999999999999</v>
      </c>
      <c r="H174" s="117">
        <f t="shared" si="1512"/>
        <v>20.399999999999999</v>
      </c>
      <c r="I174" s="117">
        <f t="shared" si="1512"/>
        <v>20.399999999999999</v>
      </c>
      <c r="J174" s="117">
        <f t="shared" si="1512"/>
        <v>20.399999999999999</v>
      </c>
      <c r="K174" s="117">
        <f t="shared" si="1512"/>
        <v>20.399999999999999</v>
      </c>
      <c r="L174" s="117">
        <f t="shared" si="1512"/>
        <v>20.399999999999999</v>
      </c>
      <c r="M174" s="117">
        <f t="shared" si="1512"/>
        <v>20.399999999999999</v>
      </c>
      <c r="N174" s="117">
        <f t="shared" si="1512"/>
        <v>20.399999999999999</v>
      </c>
      <c r="O174" s="117">
        <f t="shared" si="1512"/>
        <v>20.399999999999999</v>
      </c>
      <c r="P174" s="117">
        <f t="shared" si="1512"/>
        <v>20.399999999999999</v>
      </c>
      <c r="Q174" s="117">
        <f t="shared" si="1512"/>
        <v>20.399999999999999</v>
      </c>
      <c r="R174" s="117">
        <f t="shared" si="1512"/>
        <v>20.399999999999999</v>
      </c>
      <c r="S174" s="117">
        <f t="shared" si="1512"/>
        <v>20.399999999999999</v>
      </c>
      <c r="T174" s="117">
        <f t="shared" si="1512"/>
        <v>3.4799999999999995</v>
      </c>
      <c r="U174" s="117">
        <f t="shared" si="1512"/>
        <v>3.4799999999999995</v>
      </c>
      <c r="V174" s="117">
        <f t="shared" ref="V174" si="1513">V169+V173</f>
        <v>3.4799999999999995</v>
      </c>
      <c r="W174" s="117">
        <f t="shared" ref="W174" si="1514">W169+W173</f>
        <v>3.4799999999999995</v>
      </c>
      <c r="X174" s="117">
        <f t="shared" ref="X174" si="1515">X169+X173</f>
        <v>3.4799999999999995</v>
      </c>
      <c r="Y174" s="117">
        <f t="shared" ref="Y174" si="1516">Y169+Y173</f>
        <v>3.4799999999999995</v>
      </c>
      <c r="Z174" s="117">
        <f t="shared" ref="Z174" si="1517">Z169+Z173</f>
        <v>3.4799999999999995</v>
      </c>
      <c r="AA174" s="117">
        <f t="shared" ref="AA174" si="1518">AA169+AA173</f>
        <v>3.4799999999999995</v>
      </c>
      <c r="AB174" s="117">
        <f t="shared" ref="AB174" si="1519">AB169+AB173</f>
        <v>3.4799999999999995</v>
      </c>
      <c r="AC174" s="117">
        <f t="shared" ref="AC174" si="1520">AC169+AC173</f>
        <v>3.4799999999999995</v>
      </c>
      <c r="AD174" s="117">
        <f t="shared" ref="AD174" si="1521">AD169+AD173</f>
        <v>3.4799999999999995</v>
      </c>
      <c r="AE174" s="117">
        <f t="shared" ref="AE174" si="1522">AE169+AE173</f>
        <v>3.4799999999999995</v>
      </c>
      <c r="AF174" s="117">
        <f t="shared" ref="AF174" si="1523">AF169+AF173</f>
        <v>3.4799999999999995</v>
      </c>
      <c r="AG174" s="117">
        <f t="shared" ref="AG174" si="1524">AG169+AG173</f>
        <v>3.4799999999999995</v>
      </c>
      <c r="AH174" s="117">
        <f t="shared" ref="AH174" si="1525">AH169+AH173</f>
        <v>3.4799999999999995</v>
      </c>
      <c r="AI174" s="117">
        <f t="shared" ref="AI174:AJ174" si="1526">AI169+AI173</f>
        <v>3.4799999999999995</v>
      </c>
      <c r="AJ174" s="117">
        <f t="shared" si="1526"/>
        <v>3.4799999999999995</v>
      </c>
      <c r="AK174" s="117">
        <f t="shared" ref="AK174" si="1527">AK169+AK173</f>
        <v>3.4799999999999995</v>
      </c>
      <c r="AL174" s="117">
        <f t="shared" ref="AL174" si="1528">AL169+AL173</f>
        <v>3.4799999999999995</v>
      </c>
      <c r="AM174" s="117">
        <f t="shared" ref="AM174" si="1529">AM169+AM173</f>
        <v>3.4799999999999995</v>
      </c>
      <c r="AN174" s="117">
        <f t="shared" ref="AN174" si="1530">AN169+AN173</f>
        <v>3.4799999999999995</v>
      </c>
      <c r="AO174" s="117">
        <f t="shared" ref="AO174" si="1531">AO169+AO173</f>
        <v>3.4799999999999995</v>
      </c>
      <c r="AP174" s="117">
        <f t="shared" ref="AP174" si="1532">AP169+AP173</f>
        <v>3.4799999999999995</v>
      </c>
      <c r="AQ174" s="117">
        <f t="shared" ref="AQ174" si="1533">AQ169+AQ173</f>
        <v>3.4799999999999995</v>
      </c>
      <c r="AR174" s="117">
        <f t="shared" ref="AR174" si="1534">AR169+AR173</f>
        <v>3.4799999999999995</v>
      </c>
      <c r="AS174" s="117">
        <f t="shared" ref="AS174" si="1535">AS169+AS173</f>
        <v>3.4799999999999995</v>
      </c>
      <c r="AT174" s="117">
        <f t="shared" ref="AT174" si="1536">AT169+AT173</f>
        <v>3.4799999999999995</v>
      </c>
      <c r="AU174" s="117">
        <f t="shared" ref="AU174" si="1537">AU169+AU173</f>
        <v>3.4799999999999995</v>
      </c>
      <c r="AV174" s="117">
        <f t="shared" ref="AV174" si="1538">AV169+AV173</f>
        <v>3.4799999999999995</v>
      </c>
      <c r="AW174" s="117">
        <f t="shared" ref="AW174" si="1539">AW169+AW173</f>
        <v>3.4799999999999995</v>
      </c>
      <c r="AX174" s="117">
        <f t="shared" ref="AX174" si="1540">AX169+AX173</f>
        <v>3.4799999999999995</v>
      </c>
      <c r="AY174" s="117">
        <f t="shared" ref="AY174" si="1541">AY169+AY173</f>
        <v>3.4799999999999995</v>
      </c>
      <c r="AZ174" s="117">
        <f t="shared" ref="AZ174" si="1542">AZ169+AZ173</f>
        <v>3.4799999999999995</v>
      </c>
      <c r="BA174" s="117">
        <f t="shared" ref="BA174" si="1543">BA169+BA173</f>
        <v>3.4799999999999995</v>
      </c>
      <c r="BB174" s="117">
        <f t="shared" ref="BB174:CC174" si="1544">BB169+BB173</f>
        <v>3.4799999999999995</v>
      </c>
      <c r="BC174" s="117">
        <f t="shared" si="1544"/>
        <v>3.4799999999999995</v>
      </c>
      <c r="BD174" s="117">
        <f t="shared" si="1544"/>
        <v>3.4799999999999995</v>
      </c>
      <c r="BE174" s="117">
        <f t="shared" si="1544"/>
        <v>3.4799999999999995</v>
      </c>
      <c r="BF174" s="117">
        <f t="shared" si="1544"/>
        <v>3.4799999999999995</v>
      </c>
      <c r="BG174" s="117">
        <f t="shared" si="1544"/>
        <v>3.4799999999999995</v>
      </c>
      <c r="BH174" s="117">
        <f t="shared" si="1544"/>
        <v>3.4799999999999995</v>
      </c>
      <c r="BI174" s="117">
        <f t="shared" si="1544"/>
        <v>3.4799999999999995</v>
      </c>
      <c r="BJ174" s="117">
        <f t="shared" si="1544"/>
        <v>3.4799999999999995</v>
      </c>
      <c r="BK174" s="117">
        <f t="shared" si="1544"/>
        <v>3.4799999999999995</v>
      </c>
      <c r="BL174" s="117">
        <f t="shared" si="1544"/>
        <v>3.4799999999999995</v>
      </c>
      <c r="BM174" s="117">
        <f t="shared" si="1544"/>
        <v>3.4799999999999995</v>
      </c>
      <c r="BN174" s="117">
        <f t="shared" si="1544"/>
        <v>3.4799999999999995</v>
      </c>
      <c r="BO174" s="117">
        <f t="shared" si="1544"/>
        <v>3.4799999999999995</v>
      </c>
      <c r="BP174" s="117">
        <f t="shared" si="1544"/>
        <v>3.4799999999999995</v>
      </c>
      <c r="BQ174" s="117">
        <f t="shared" si="1544"/>
        <v>3.4799999999999995</v>
      </c>
      <c r="BR174" s="117">
        <f t="shared" si="1544"/>
        <v>3.4799999999999995</v>
      </c>
      <c r="BS174" s="117">
        <f t="shared" si="1544"/>
        <v>3.4799999999999995</v>
      </c>
      <c r="BT174" s="117">
        <f t="shared" si="1544"/>
        <v>3.4799999999999995</v>
      </c>
      <c r="BU174" s="117">
        <f t="shared" si="1544"/>
        <v>3.4799999999999995</v>
      </c>
      <c r="BV174" s="117">
        <f t="shared" si="1544"/>
        <v>3.4799999999999995</v>
      </c>
      <c r="BW174" s="117">
        <f t="shared" si="1544"/>
        <v>3.4799999999999995</v>
      </c>
      <c r="BX174" s="117">
        <f t="shared" si="1544"/>
        <v>3.4799999999999995</v>
      </c>
      <c r="BY174" s="117">
        <f t="shared" si="1544"/>
        <v>3.4799999999999995</v>
      </c>
      <c r="BZ174" s="117">
        <f t="shared" si="1544"/>
        <v>3.4799999999999995</v>
      </c>
      <c r="CA174" s="117">
        <f t="shared" si="1544"/>
        <v>3.4799999999999995</v>
      </c>
      <c r="CB174" s="117">
        <f t="shared" si="1544"/>
        <v>3.4799999999999995</v>
      </c>
      <c r="CC174" s="117">
        <f t="shared" si="1544"/>
        <v>3.4799999999999995</v>
      </c>
    </row>
    <row r="175" spans="4:81" ht="5.4" customHeight="1" x14ac:dyDescent="0.45">
      <c r="D175" s="71"/>
      <c r="E175" s="70"/>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c r="BL175" s="67"/>
      <c r="BM175" s="67"/>
      <c r="BN175" s="67"/>
      <c r="BO175" s="67"/>
      <c r="BP175" s="67"/>
      <c r="BQ175" s="67"/>
      <c r="BR175" s="67"/>
      <c r="BS175" s="67"/>
      <c r="BT175" s="67"/>
      <c r="BU175" s="67"/>
      <c r="BV175" s="67"/>
      <c r="BW175" s="67"/>
      <c r="BX175" s="67"/>
      <c r="BY175" s="67"/>
      <c r="BZ175" s="67"/>
      <c r="CA175" s="67"/>
      <c r="CB175" s="67"/>
      <c r="CC175" s="67"/>
    </row>
    <row r="176" spans="4:81" ht="10.199999999999999" customHeight="1" x14ac:dyDescent="0.45">
      <c r="D176" s="477" t="s">
        <v>177</v>
      </c>
      <c r="E176" s="80" t="s">
        <v>6</v>
      </c>
      <c r="F176" s="77">
        <f>F167</f>
        <v>34</v>
      </c>
      <c r="G176" s="113">
        <f t="shared" ref="G176:U176" si="1545">G167</f>
        <v>34</v>
      </c>
      <c r="H176" s="113">
        <f t="shared" si="1545"/>
        <v>34</v>
      </c>
      <c r="I176" s="113">
        <f t="shared" si="1545"/>
        <v>34</v>
      </c>
      <c r="J176" s="113">
        <f t="shared" si="1545"/>
        <v>34</v>
      </c>
      <c r="K176" s="113">
        <f t="shared" si="1545"/>
        <v>34</v>
      </c>
      <c r="L176" s="113">
        <f t="shared" si="1545"/>
        <v>34</v>
      </c>
      <c r="M176" s="113">
        <f t="shared" si="1545"/>
        <v>34</v>
      </c>
      <c r="N176" s="113">
        <f t="shared" si="1545"/>
        <v>34</v>
      </c>
      <c r="O176" s="113">
        <f t="shared" si="1545"/>
        <v>34</v>
      </c>
      <c r="P176" s="113">
        <f t="shared" si="1545"/>
        <v>34</v>
      </c>
      <c r="Q176" s="113">
        <f t="shared" si="1545"/>
        <v>34</v>
      </c>
      <c r="R176" s="113">
        <f t="shared" si="1545"/>
        <v>34</v>
      </c>
      <c r="S176" s="113">
        <f t="shared" si="1545"/>
        <v>34</v>
      </c>
      <c r="T176" s="113">
        <f t="shared" si="1545"/>
        <v>5.8</v>
      </c>
      <c r="U176" s="113">
        <f t="shared" si="1545"/>
        <v>5.8</v>
      </c>
      <c r="V176" s="113">
        <f t="shared" ref="V176:AM176" si="1546">V167</f>
        <v>5.8</v>
      </c>
      <c r="W176" s="113">
        <f t="shared" si="1546"/>
        <v>5.8</v>
      </c>
      <c r="X176" s="113">
        <f t="shared" si="1546"/>
        <v>5.8</v>
      </c>
      <c r="Y176" s="113">
        <f t="shared" si="1546"/>
        <v>5.8</v>
      </c>
      <c r="Z176" s="113">
        <f t="shared" si="1546"/>
        <v>5.8</v>
      </c>
      <c r="AA176" s="113">
        <f t="shared" si="1546"/>
        <v>5.8</v>
      </c>
      <c r="AB176" s="113">
        <f t="shared" si="1546"/>
        <v>5.8</v>
      </c>
      <c r="AC176" s="113">
        <f t="shared" si="1546"/>
        <v>5.8</v>
      </c>
      <c r="AD176" s="113">
        <f t="shared" si="1546"/>
        <v>5.8</v>
      </c>
      <c r="AE176" s="113">
        <f t="shared" si="1546"/>
        <v>5.8</v>
      </c>
      <c r="AF176" s="113">
        <f t="shared" si="1546"/>
        <v>5.8</v>
      </c>
      <c r="AG176" s="113">
        <f t="shared" si="1546"/>
        <v>5.8</v>
      </c>
      <c r="AH176" s="113">
        <f t="shared" si="1546"/>
        <v>5.8</v>
      </c>
      <c r="AI176" s="113">
        <f t="shared" si="1546"/>
        <v>5.8</v>
      </c>
      <c r="AJ176" s="113">
        <f t="shared" si="1546"/>
        <v>5.8</v>
      </c>
      <c r="AK176" s="113">
        <f t="shared" si="1546"/>
        <v>5.8</v>
      </c>
      <c r="AL176" s="113">
        <f t="shared" si="1546"/>
        <v>5.8</v>
      </c>
      <c r="AM176" s="113">
        <f t="shared" si="1546"/>
        <v>5.8</v>
      </c>
      <c r="AN176" s="113">
        <f t="shared" ref="AN176:BB176" si="1547">AN167</f>
        <v>5.8</v>
      </c>
      <c r="AO176" s="113">
        <f t="shared" si="1547"/>
        <v>5.8</v>
      </c>
      <c r="AP176" s="113">
        <f t="shared" si="1547"/>
        <v>5.8</v>
      </c>
      <c r="AQ176" s="113">
        <f t="shared" si="1547"/>
        <v>5.8</v>
      </c>
      <c r="AR176" s="113">
        <f t="shared" si="1547"/>
        <v>5.8</v>
      </c>
      <c r="AS176" s="113">
        <f t="shared" si="1547"/>
        <v>5.8</v>
      </c>
      <c r="AT176" s="113">
        <f t="shared" si="1547"/>
        <v>5.8</v>
      </c>
      <c r="AU176" s="113">
        <f t="shared" si="1547"/>
        <v>5.8</v>
      </c>
      <c r="AV176" s="113">
        <f t="shared" si="1547"/>
        <v>5.8</v>
      </c>
      <c r="AW176" s="113">
        <f t="shared" si="1547"/>
        <v>5.8</v>
      </c>
      <c r="AX176" s="113">
        <f t="shared" si="1547"/>
        <v>5.8</v>
      </c>
      <c r="AY176" s="113">
        <f t="shared" si="1547"/>
        <v>5.8</v>
      </c>
      <c r="AZ176" s="113">
        <f t="shared" si="1547"/>
        <v>5.8</v>
      </c>
      <c r="BA176" s="113">
        <f t="shared" si="1547"/>
        <v>5.8</v>
      </c>
      <c r="BB176" s="113">
        <f t="shared" si="1547"/>
        <v>5.8</v>
      </c>
      <c r="BC176" s="113">
        <f t="shared" ref="BC176:CC176" si="1548">BC167</f>
        <v>5.8</v>
      </c>
      <c r="BD176" s="113">
        <f t="shared" si="1548"/>
        <v>5.8</v>
      </c>
      <c r="BE176" s="113">
        <f t="shared" si="1548"/>
        <v>5.8</v>
      </c>
      <c r="BF176" s="113">
        <f t="shared" si="1548"/>
        <v>5.8</v>
      </c>
      <c r="BG176" s="113">
        <f t="shared" si="1548"/>
        <v>5.8</v>
      </c>
      <c r="BH176" s="113">
        <f t="shared" si="1548"/>
        <v>5.8</v>
      </c>
      <c r="BI176" s="113">
        <f t="shared" si="1548"/>
        <v>5.8</v>
      </c>
      <c r="BJ176" s="113">
        <f t="shared" si="1548"/>
        <v>5.8</v>
      </c>
      <c r="BK176" s="113">
        <f t="shared" si="1548"/>
        <v>5.8</v>
      </c>
      <c r="BL176" s="113">
        <f t="shared" si="1548"/>
        <v>5.8</v>
      </c>
      <c r="BM176" s="113">
        <f t="shared" si="1548"/>
        <v>5.8</v>
      </c>
      <c r="BN176" s="113">
        <f t="shared" si="1548"/>
        <v>5.8</v>
      </c>
      <c r="BO176" s="113">
        <f t="shared" si="1548"/>
        <v>5.8</v>
      </c>
      <c r="BP176" s="113">
        <f t="shared" si="1548"/>
        <v>5.8</v>
      </c>
      <c r="BQ176" s="113">
        <f t="shared" si="1548"/>
        <v>5.8</v>
      </c>
      <c r="BR176" s="113">
        <f t="shared" si="1548"/>
        <v>5.8</v>
      </c>
      <c r="BS176" s="113">
        <f t="shared" si="1548"/>
        <v>5.8</v>
      </c>
      <c r="BT176" s="113">
        <f t="shared" si="1548"/>
        <v>5.8</v>
      </c>
      <c r="BU176" s="113">
        <f t="shared" si="1548"/>
        <v>5.8</v>
      </c>
      <c r="BV176" s="113">
        <f t="shared" si="1548"/>
        <v>5.8</v>
      </c>
      <c r="BW176" s="113">
        <f t="shared" si="1548"/>
        <v>5.8</v>
      </c>
      <c r="BX176" s="113">
        <f t="shared" si="1548"/>
        <v>5.8</v>
      </c>
      <c r="BY176" s="113">
        <f t="shared" si="1548"/>
        <v>5.8</v>
      </c>
      <c r="BZ176" s="113">
        <f t="shared" si="1548"/>
        <v>5.8</v>
      </c>
      <c r="CA176" s="113">
        <f t="shared" si="1548"/>
        <v>5.8</v>
      </c>
      <c r="CB176" s="113">
        <f t="shared" si="1548"/>
        <v>5.8</v>
      </c>
      <c r="CC176" s="113">
        <f t="shared" si="1548"/>
        <v>5.8</v>
      </c>
    </row>
    <row r="177" spans="4:81" ht="10.199999999999999" customHeight="1" x14ac:dyDescent="0.45">
      <c r="D177" s="478"/>
      <c r="E177" s="81" t="s">
        <v>174</v>
      </c>
      <c r="F177" s="100">
        <v>1.82</v>
      </c>
      <c r="G177" s="111">
        <f>F177</f>
        <v>1.82</v>
      </c>
      <c r="H177" s="111">
        <f t="shared" ref="H177:BB177" si="1549">G177</f>
        <v>1.82</v>
      </c>
      <c r="I177" s="111">
        <f t="shared" si="1549"/>
        <v>1.82</v>
      </c>
      <c r="J177" s="111">
        <f t="shared" si="1549"/>
        <v>1.82</v>
      </c>
      <c r="K177" s="111">
        <f t="shared" si="1549"/>
        <v>1.82</v>
      </c>
      <c r="L177" s="111">
        <f t="shared" si="1549"/>
        <v>1.82</v>
      </c>
      <c r="M177" s="111">
        <f t="shared" si="1549"/>
        <v>1.82</v>
      </c>
      <c r="N177" s="111">
        <f t="shared" si="1549"/>
        <v>1.82</v>
      </c>
      <c r="O177" s="111">
        <f t="shared" si="1549"/>
        <v>1.82</v>
      </c>
      <c r="P177" s="111">
        <f t="shared" si="1549"/>
        <v>1.82</v>
      </c>
      <c r="Q177" s="111">
        <f t="shared" si="1549"/>
        <v>1.82</v>
      </c>
      <c r="R177" s="111">
        <f t="shared" si="1549"/>
        <v>1.82</v>
      </c>
      <c r="S177" s="111">
        <f t="shared" si="1549"/>
        <v>1.82</v>
      </c>
      <c r="T177" s="111">
        <f t="shared" si="1549"/>
        <v>1.82</v>
      </c>
      <c r="U177" s="111">
        <f t="shared" si="1549"/>
        <v>1.82</v>
      </c>
      <c r="V177" s="111">
        <f t="shared" si="1549"/>
        <v>1.82</v>
      </c>
      <c r="W177" s="111">
        <f t="shared" si="1549"/>
        <v>1.82</v>
      </c>
      <c r="X177" s="111">
        <f t="shared" si="1549"/>
        <v>1.82</v>
      </c>
      <c r="Y177" s="111">
        <f t="shared" si="1549"/>
        <v>1.82</v>
      </c>
      <c r="Z177" s="111">
        <f t="shared" si="1549"/>
        <v>1.82</v>
      </c>
      <c r="AA177" s="111">
        <f t="shared" si="1549"/>
        <v>1.82</v>
      </c>
      <c r="AB177" s="111">
        <f t="shared" si="1549"/>
        <v>1.82</v>
      </c>
      <c r="AC177" s="111">
        <f t="shared" si="1549"/>
        <v>1.82</v>
      </c>
      <c r="AD177" s="111">
        <f t="shared" si="1549"/>
        <v>1.82</v>
      </c>
      <c r="AE177" s="111">
        <f t="shared" si="1549"/>
        <v>1.82</v>
      </c>
      <c r="AF177" s="111">
        <f t="shared" si="1549"/>
        <v>1.82</v>
      </c>
      <c r="AG177" s="111">
        <f t="shared" si="1549"/>
        <v>1.82</v>
      </c>
      <c r="AH177" s="111">
        <f t="shared" si="1549"/>
        <v>1.82</v>
      </c>
      <c r="AI177" s="111">
        <f t="shared" si="1549"/>
        <v>1.82</v>
      </c>
      <c r="AJ177" s="111">
        <f t="shared" si="1549"/>
        <v>1.82</v>
      </c>
      <c r="AK177" s="111">
        <f t="shared" si="1549"/>
        <v>1.82</v>
      </c>
      <c r="AL177" s="111">
        <f t="shared" si="1549"/>
        <v>1.82</v>
      </c>
      <c r="AM177" s="111">
        <f t="shared" si="1549"/>
        <v>1.82</v>
      </c>
      <c r="AN177" s="111">
        <f t="shared" si="1549"/>
        <v>1.82</v>
      </c>
      <c r="AO177" s="111">
        <f t="shared" si="1549"/>
        <v>1.82</v>
      </c>
      <c r="AP177" s="111">
        <f t="shared" si="1549"/>
        <v>1.82</v>
      </c>
      <c r="AQ177" s="111">
        <f t="shared" si="1549"/>
        <v>1.82</v>
      </c>
      <c r="AR177" s="111">
        <f t="shared" si="1549"/>
        <v>1.82</v>
      </c>
      <c r="AS177" s="111">
        <f t="shared" si="1549"/>
        <v>1.82</v>
      </c>
      <c r="AT177" s="111">
        <f t="shared" si="1549"/>
        <v>1.82</v>
      </c>
      <c r="AU177" s="111">
        <f t="shared" si="1549"/>
        <v>1.82</v>
      </c>
      <c r="AV177" s="111">
        <f t="shared" si="1549"/>
        <v>1.82</v>
      </c>
      <c r="AW177" s="111">
        <f t="shared" si="1549"/>
        <v>1.82</v>
      </c>
      <c r="AX177" s="111">
        <f t="shared" si="1549"/>
        <v>1.82</v>
      </c>
      <c r="AY177" s="111">
        <f t="shared" si="1549"/>
        <v>1.82</v>
      </c>
      <c r="AZ177" s="111">
        <f t="shared" si="1549"/>
        <v>1.82</v>
      </c>
      <c r="BA177" s="111">
        <f t="shared" si="1549"/>
        <v>1.82</v>
      </c>
      <c r="BB177" s="111">
        <f t="shared" si="1549"/>
        <v>1.82</v>
      </c>
      <c r="BC177" s="111">
        <f t="shared" ref="BC177" si="1550">BB177</f>
        <v>1.82</v>
      </c>
      <c r="BD177" s="111">
        <f t="shared" ref="BD177" si="1551">BC177</f>
        <v>1.82</v>
      </c>
      <c r="BE177" s="111">
        <f t="shared" ref="BE177" si="1552">BD177</f>
        <v>1.82</v>
      </c>
      <c r="BF177" s="111">
        <f t="shared" ref="BF177" si="1553">BE177</f>
        <v>1.82</v>
      </c>
      <c r="BG177" s="111">
        <f t="shared" ref="BG177" si="1554">BF177</f>
        <v>1.82</v>
      </c>
      <c r="BH177" s="111">
        <f t="shared" ref="BH177" si="1555">BG177</f>
        <v>1.82</v>
      </c>
      <c r="BI177" s="111">
        <f t="shared" ref="BI177" si="1556">BH177</f>
        <v>1.82</v>
      </c>
      <c r="BJ177" s="111">
        <f t="shared" ref="BJ177" si="1557">BI177</f>
        <v>1.82</v>
      </c>
      <c r="BK177" s="111">
        <f t="shared" ref="BK177" si="1558">BJ177</f>
        <v>1.82</v>
      </c>
      <c r="BL177" s="111">
        <f t="shared" ref="BL177" si="1559">BK177</f>
        <v>1.82</v>
      </c>
      <c r="BM177" s="111">
        <f t="shared" ref="BM177" si="1560">BL177</f>
        <v>1.82</v>
      </c>
      <c r="BN177" s="111">
        <f t="shared" ref="BN177" si="1561">BM177</f>
        <v>1.82</v>
      </c>
      <c r="BO177" s="111">
        <f t="shared" ref="BO177" si="1562">BN177</f>
        <v>1.82</v>
      </c>
      <c r="BP177" s="111">
        <f t="shared" ref="BP177" si="1563">BO177</f>
        <v>1.82</v>
      </c>
      <c r="BQ177" s="111">
        <f t="shared" ref="BQ177" si="1564">BP177</f>
        <v>1.82</v>
      </c>
      <c r="BR177" s="111">
        <f t="shared" ref="BR177" si="1565">BQ177</f>
        <v>1.82</v>
      </c>
      <c r="BS177" s="111">
        <f t="shared" ref="BS177" si="1566">BR177</f>
        <v>1.82</v>
      </c>
      <c r="BT177" s="111">
        <f t="shared" ref="BT177" si="1567">BS177</f>
        <v>1.82</v>
      </c>
      <c r="BU177" s="111">
        <f t="shared" ref="BU177" si="1568">BT177</f>
        <v>1.82</v>
      </c>
      <c r="BV177" s="111">
        <f t="shared" ref="BV177" si="1569">BU177</f>
        <v>1.82</v>
      </c>
      <c r="BW177" s="111">
        <f t="shared" ref="BW177" si="1570">BV177</f>
        <v>1.82</v>
      </c>
      <c r="BX177" s="111">
        <f t="shared" ref="BX177" si="1571">BW177</f>
        <v>1.82</v>
      </c>
      <c r="BY177" s="111">
        <f t="shared" ref="BY177" si="1572">BX177</f>
        <v>1.82</v>
      </c>
      <c r="BZ177" s="111">
        <f t="shared" ref="BZ177" si="1573">BY177</f>
        <v>1.82</v>
      </c>
      <c r="CA177" s="111">
        <f t="shared" ref="CA177" si="1574">BZ177</f>
        <v>1.82</v>
      </c>
      <c r="CB177" s="111">
        <f t="shared" ref="CB177" si="1575">CA177</f>
        <v>1.82</v>
      </c>
      <c r="CC177" s="111">
        <f t="shared" ref="CC177" si="1576">CB177</f>
        <v>1.82</v>
      </c>
    </row>
    <row r="178" spans="4:81" ht="10.199999999999999" customHeight="1" x14ac:dyDescent="0.45">
      <c r="D178" s="478"/>
      <c r="E178" s="81" t="s">
        <v>161</v>
      </c>
      <c r="F178" s="79">
        <f>F176*F177/100/2*12</f>
        <v>3.7128000000000001</v>
      </c>
      <c r="G178" s="110">
        <f t="shared" ref="G178:U178" si="1577">G176*G177/100/2*12</f>
        <v>3.7128000000000001</v>
      </c>
      <c r="H178" s="110">
        <f t="shared" si="1577"/>
        <v>3.7128000000000001</v>
      </c>
      <c r="I178" s="110">
        <f t="shared" si="1577"/>
        <v>3.7128000000000001</v>
      </c>
      <c r="J178" s="110">
        <f t="shared" si="1577"/>
        <v>3.7128000000000001</v>
      </c>
      <c r="K178" s="110">
        <f t="shared" si="1577"/>
        <v>3.7128000000000001</v>
      </c>
      <c r="L178" s="110">
        <f t="shared" si="1577"/>
        <v>3.7128000000000001</v>
      </c>
      <c r="M178" s="110">
        <f t="shared" si="1577"/>
        <v>3.7128000000000001</v>
      </c>
      <c r="N178" s="110">
        <f t="shared" si="1577"/>
        <v>3.7128000000000001</v>
      </c>
      <c r="O178" s="110">
        <f t="shared" si="1577"/>
        <v>3.7128000000000001</v>
      </c>
      <c r="P178" s="110">
        <f t="shared" si="1577"/>
        <v>3.7128000000000001</v>
      </c>
      <c r="Q178" s="110">
        <f t="shared" si="1577"/>
        <v>3.7128000000000001</v>
      </c>
      <c r="R178" s="110">
        <f t="shared" si="1577"/>
        <v>3.7128000000000001</v>
      </c>
      <c r="S178" s="110">
        <f t="shared" si="1577"/>
        <v>3.7128000000000001</v>
      </c>
      <c r="T178" s="110">
        <f t="shared" si="1577"/>
        <v>0.63335999999999992</v>
      </c>
      <c r="U178" s="110">
        <f t="shared" si="1577"/>
        <v>0.63335999999999992</v>
      </c>
      <c r="V178" s="110">
        <f t="shared" ref="V178" si="1578">V176*V177/100/2*12</f>
        <v>0.63335999999999992</v>
      </c>
      <c r="W178" s="110">
        <f t="shared" ref="W178" si="1579">W176*W177/100/2*12</f>
        <v>0.63335999999999992</v>
      </c>
      <c r="X178" s="110">
        <f t="shared" ref="X178" si="1580">X176*X177/100/2*12</f>
        <v>0.63335999999999992</v>
      </c>
      <c r="Y178" s="110">
        <f t="shared" ref="Y178" si="1581">Y176*Y177/100/2*12</f>
        <v>0.63335999999999992</v>
      </c>
      <c r="Z178" s="110">
        <f t="shared" ref="Z178" si="1582">Z176*Z177/100/2*12</f>
        <v>0.63335999999999992</v>
      </c>
      <c r="AA178" s="110">
        <f t="shared" ref="AA178" si="1583">AA176*AA177/100/2*12</f>
        <v>0.63335999999999992</v>
      </c>
      <c r="AB178" s="110">
        <f t="shared" ref="AB178" si="1584">AB176*AB177/100/2*12</f>
        <v>0.63335999999999992</v>
      </c>
      <c r="AC178" s="110">
        <f t="shared" ref="AC178" si="1585">AC176*AC177/100/2*12</f>
        <v>0.63335999999999992</v>
      </c>
      <c r="AD178" s="110">
        <f t="shared" ref="AD178" si="1586">AD176*AD177/100/2*12</f>
        <v>0.63335999999999992</v>
      </c>
      <c r="AE178" s="110">
        <f t="shared" ref="AE178" si="1587">AE176*AE177/100/2*12</f>
        <v>0.63335999999999992</v>
      </c>
      <c r="AF178" s="110">
        <f t="shared" ref="AF178" si="1588">AF176*AF177/100/2*12</f>
        <v>0.63335999999999992</v>
      </c>
      <c r="AG178" s="110">
        <f t="shared" ref="AG178" si="1589">AG176*AG177/100/2*12</f>
        <v>0.63335999999999992</v>
      </c>
      <c r="AH178" s="110">
        <f t="shared" ref="AH178" si="1590">AH176*AH177/100/2*12</f>
        <v>0.63335999999999992</v>
      </c>
      <c r="AI178" s="110">
        <f t="shared" ref="AI178:AJ178" si="1591">AI176*AI177/100/2*12</f>
        <v>0.63335999999999992</v>
      </c>
      <c r="AJ178" s="110">
        <f t="shared" si="1591"/>
        <v>0.63335999999999992</v>
      </c>
      <c r="AK178" s="110">
        <f t="shared" ref="AK178" si="1592">AK176*AK177/100/2*12</f>
        <v>0.63335999999999992</v>
      </c>
      <c r="AL178" s="110">
        <f t="shared" ref="AL178" si="1593">AL176*AL177/100/2*12</f>
        <v>0.63335999999999992</v>
      </c>
      <c r="AM178" s="110">
        <f t="shared" ref="AM178" si="1594">AM176*AM177/100/2*12</f>
        <v>0.63335999999999992</v>
      </c>
      <c r="AN178" s="110">
        <f t="shared" ref="AN178" si="1595">AN176*AN177/100/2*12</f>
        <v>0.63335999999999992</v>
      </c>
      <c r="AO178" s="110">
        <f t="shared" ref="AO178" si="1596">AO176*AO177/100/2*12</f>
        <v>0.63335999999999992</v>
      </c>
      <c r="AP178" s="110">
        <f t="shared" ref="AP178" si="1597">AP176*AP177/100/2*12</f>
        <v>0.63335999999999992</v>
      </c>
      <c r="AQ178" s="110">
        <f t="shared" ref="AQ178" si="1598">AQ176*AQ177/100/2*12</f>
        <v>0.63335999999999992</v>
      </c>
      <c r="AR178" s="110">
        <f t="shared" ref="AR178" si="1599">AR176*AR177/100/2*12</f>
        <v>0.63335999999999992</v>
      </c>
      <c r="AS178" s="110">
        <f t="shared" ref="AS178" si="1600">AS176*AS177/100/2*12</f>
        <v>0.63335999999999992</v>
      </c>
      <c r="AT178" s="110">
        <f t="shared" ref="AT178" si="1601">AT176*AT177/100/2*12</f>
        <v>0.63335999999999992</v>
      </c>
      <c r="AU178" s="110">
        <f t="shared" ref="AU178" si="1602">AU176*AU177/100/2*12</f>
        <v>0.63335999999999992</v>
      </c>
      <c r="AV178" s="110">
        <f t="shared" ref="AV178" si="1603">AV176*AV177/100/2*12</f>
        <v>0.63335999999999992</v>
      </c>
      <c r="AW178" s="110">
        <f t="shared" ref="AW178" si="1604">AW176*AW177/100/2*12</f>
        <v>0.63335999999999992</v>
      </c>
      <c r="AX178" s="110">
        <f t="shared" ref="AX178" si="1605">AX176*AX177/100/2*12</f>
        <v>0.63335999999999992</v>
      </c>
      <c r="AY178" s="110">
        <f t="shared" ref="AY178" si="1606">AY176*AY177/100/2*12</f>
        <v>0.63335999999999992</v>
      </c>
      <c r="AZ178" s="110">
        <f t="shared" ref="AZ178" si="1607">AZ176*AZ177/100/2*12</f>
        <v>0.63335999999999992</v>
      </c>
      <c r="BA178" s="110">
        <f t="shared" ref="BA178" si="1608">BA176*BA177/100/2*12</f>
        <v>0.63335999999999992</v>
      </c>
      <c r="BB178" s="110">
        <f t="shared" ref="BB178:CC178" si="1609">BB176*BB177/100/2*12</f>
        <v>0.63335999999999992</v>
      </c>
      <c r="BC178" s="110">
        <f t="shared" si="1609"/>
        <v>0.63335999999999992</v>
      </c>
      <c r="BD178" s="110">
        <f t="shared" si="1609"/>
        <v>0.63335999999999992</v>
      </c>
      <c r="BE178" s="110">
        <f t="shared" si="1609"/>
        <v>0.63335999999999992</v>
      </c>
      <c r="BF178" s="110">
        <f t="shared" si="1609"/>
        <v>0.63335999999999992</v>
      </c>
      <c r="BG178" s="110">
        <f t="shared" si="1609"/>
        <v>0.63335999999999992</v>
      </c>
      <c r="BH178" s="110">
        <f t="shared" si="1609"/>
        <v>0.63335999999999992</v>
      </c>
      <c r="BI178" s="110">
        <f t="shared" si="1609"/>
        <v>0.63335999999999992</v>
      </c>
      <c r="BJ178" s="110">
        <f t="shared" si="1609"/>
        <v>0.63335999999999992</v>
      </c>
      <c r="BK178" s="110">
        <f t="shared" si="1609"/>
        <v>0.63335999999999992</v>
      </c>
      <c r="BL178" s="110">
        <f t="shared" si="1609"/>
        <v>0.63335999999999992</v>
      </c>
      <c r="BM178" s="110">
        <f t="shared" si="1609"/>
        <v>0.63335999999999992</v>
      </c>
      <c r="BN178" s="110">
        <f t="shared" si="1609"/>
        <v>0.63335999999999992</v>
      </c>
      <c r="BO178" s="110">
        <f t="shared" si="1609"/>
        <v>0.63335999999999992</v>
      </c>
      <c r="BP178" s="110">
        <f t="shared" si="1609"/>
        <v>0.63335999999999992</v>
      </c>
      <c r="BQ178" s="110">
        <f t="shared" si="1609"/>
        <v>0.63335999999999992</v>
      </c>
      <c r="BR178" s="110">
        <f t="shared" si="1609"/>
        <v>0.63335999999999992</v>
      </c>
      <c r="BS178" s="110">
        <f t="shared" si="1609"/>
        <v>0.63335999999999992</v>
      </c>
      <c r="BT178" s="110">
        <f t="shared" si="1609"/>
        <v>0.63335999999999992</v>
      </c>
      <c r="BU178" s="110">
        <f t="shared" si="1609"/>
        <v>0.63335999999999992</v>
      </c>
      <c r="BV178" s="110">
        <f t="shared" si="1609"/>
        <v>0.63335999999999992</v>
      </c>
      <c r="BW178" s="110">
        <f t="shared" si="1609"/>
        <v>0.63335999999999992</v>
      </c>
      <c r="BX178" s="110">
        <f t="shared" si="1609"/>
        <v>0.63335999999999992</v>
      </c>
      <c r="BY178" s="110">
        <f t="shared" si="1609"/>
        <v>0.63335999999999992</v>
      </c>
      <c r="BZ178" s="110">
        <f t="shared" si="1609"/>
        <v>0.63335999999999992</v>
      </c>
      <c r="CA178" s="110">
        <f t="shared" si="1609"/>
        <v>0.63335999999999992</v>
      </c>
      <c r="CB178" s="110">
        <f t="shared" si="1609"/>
        <v>0.63335999999999992</v>
      </c>
      <c r="CC178" s="110">
        <f t="shared" si="1609"/>
        <v>0.63335999999999992</v>
      </c>
    </row>
    <row r="179" spans="4:81" ht="10.199999999999999" customHeight="1" x14ac:dyDescent="0.45">
      <c r="D179" s="478"/>
      <c r="E179" s="81" t="s">
        <v>156</v>
      </c>
      <c r="F179" s="79">
        <f>F170</f>
        <v>0</v>
      </c>
      <c r="G179" s="110">
        <f t="shared" ref="G179:U179" si="1610">G170</f>
        <v>0</v>
      </c>
      <c r="H179" s="110">
        <f t="shared" si="1610"/>
        <v>0</v>
      </c>
      <c r="I179" s="110">
        <f t="shared" si="1610"/>
        <v>0</v>
      </c>
      <c r="J179" s="110">
        <f t="shared" si="1610"/>
        <v>0</v>
      </c>
      <c r="K179" s="110">
        <f t="shared" si="1610"/>
        <v>0</v>
      </c>
      <c r="L179" s="110">
        <f t="shared" si="1610"/>
        <v>0</v>
      </c>
      <c r="M179" s="110">
        <f t="shared" si="1610"/>
        <v>0</v>
      </c>
      <c r="N179" s="110">
        <f t="shared" si="1610"/>
        <v>0</v>
      </c>
      <c r="O179" s="110">
        <f t="shared" si="1610"/>
        <v>0</v>
      </c>
      <c r="P179" s="110">
        <f t="shared" si="1610"/>
        <v>0</v>
      </c>
      <c r="Q179" s="110">
        <f t="shared" si="1610"/>
        <v>0</v>
      </c>
      <c r="R179" s="110">
        <f t="shared" si="1610"/>
        <v>0</v>
      </c>
      <c r="S179" s="110">
        <f t="shared" si="1610"/>
        <v>0</v>
      </c>
      <c r="T179" s="110">
        <f t="shared" si="1610"/>
        <v>0</v>
      </c>
      <c r="U179" s="110">
        <f t="shared" si="1610"/>
        <v>0</v>
      </c>
      <c r="V179" s="110">
        <f t="shared" ref="V179:AM179" si="1611">V170</f>
        <v>0</v>
      </c>
      <c r="W179" s="110">
        <f t="shared" si="1611"/>
        <v>0</v>
      </c>
      <c r="X179" s="110">
        <f t="shared" si="1611"/>
        <v>0</v>
      </c>
      <c r="Y179" s="110">
        <f t="shared" si="1611"/>
        <v>0</v>
      </c>
      <c r="Z179" s="110">
        <f t="shared" si="1611"/>
        <v>0</v>
      </c>
      <c r="AA179" s="110">
        <f t="shared" si="1611"/>
        <v>0</v>
      </c>
      <c r="AB179" s="110">
        <f t="shared" si="1611"/>
        <v>0</v>
      </c>
      <c r="AC179" s="110">
        <f t="shared" si="1611"/>
        <v>0</v>
      </c>
      <c r="AD179" s="110">
        <f t="shared" si="1611"/>
        <v>0</v>
      </c>
      <c r="AE179" s="110">
        <f t="shared" si="1611"/>
        <v>0</v>
      </c>
      <c r="AF179" s="110">
        <f t="shared" si="1611"/>
        <v>0</v>
      </c>
      <c r="AG179" s="110">
        <f t="shared" si="1611"/>
        <v>0</v>
      </c>
      <c r="AH179" s="110">
        <f t="shared" si="1611"/>
        <v>0</v>
      </c>
      <c r="AI179" s="110">
        <f t="shared" si="1611"/>
        <v>0</v>
      </c>
      <c r="AJ179" s="110">
        <f t="shared" si="1611"/>
        <v>0</v>
      </c>
      <c r="AK179" s="110">
        <f t="shared" si="1611"/>
        <v>0</v>
      </c>
      <c r="AL179" s="110">
        <f t="shared" si="1611"/>
        <v>0</v>
      </c>
      <c r="AM179" s="110">
        <f t="shared" si="1611"/>
        <v>0</v>
      </c>
      <c r="AN179" s="110">
        <f t="shared" ref="AN179:BB179" si="1612">AN170</f>
        <v>0</v>
      </c>
      <c r="AO179" s="110">
        <f t="shared" si="1612"/>
        <v>0</v>
      </c>
      <c r="AP179" s="110">
        <f t="shared" si="1612"/>
        <v>0</v>
      </c>
      <c r="AQ179" s="110">
        <f t="shared" si="1612"/>
        <v>0</v>
      </c>
      <c r="AR179" s="110">
        <f t="shared" si="1612"/>
        <v>0</v>
      </c>
      <c r="AS179" s="110">
        <f t="shared" si="1612"/>
        <v>0</v>
      </c>
      <c r="AT179" s="110">
        <f t="shared" si="1612"/>
        <v>0</v>
      </c>
      <c r="AU179" s="110">
        <f t="shared" si="1612"/>
        <v>0</v>
      </c>
      <c r="AV179" s="110">
        <f t="shared" si="1612"/>
        <v>0</v>
      </c>
      <c r="AW179" s="110">
        <f t="shared" si="1612"/>
        <v>0</v>
      </c>
      <c r="AX179" s="110">
        <f t="shared" si="1612"/>
        <v>0</v>
      </c>
      <c r="AY179" s="110">
        <f t="shared" si="1612"/>
        <v>0</v>
      </c>
      <c r="AZ179" s="110">
        <f t="shared" si="1612"/>
        <v>0</v>
      </c>
      <c r="BA179" s="110">
        <f t="shared" si="1612"/>
        <v>0</v>
      </c>
      <c r="BB179" s="110">
        <f t="shared" si="1612"/>
        <v>0</v>
      </c>
      <c r="BC179" s="110">
        <f t="shared" ref="BC179:CC179" si="1613">BC170</f>
        <v>0</v>
      </c>
      <c r="BD179" s="110">
        <f t="shared" si="1613"/>
        <v>0</v>
      </c>
      <c r="BE179" s="110">
        <f t="shared" si="1613"/>
        <v>0</v>
      </c>
      <c r="BF179" s="110">
        <f t="shared" si="1613"/>
        <v>0</v>
      </c>
      <c r="BG179" s="110">
        <f t="shared" si="1613"/>
        <v>0</v>
      </c>
      <c r="BH179" s="110">
        <f t="shared" si="1613"/>
        <v>0</v>
      </c>
      <c r="BI179" s="110">
        <f t="shared" si="1613"/>
        <v>0</v>
      </c>
      <c r="BJ179" s="110">
        <f t="shared" si="1613"/>
        <v>0</v>
      </c>
      <c r="BK179" s="110">
        <f t="shared" si="1613"/>
        <v>0</v>
      </c>
      <c r="BL179" s="110">
        <f t="shared" si="1613"/>
        <v>0</v>
      </c>
      <c r="BM179" s="110">
        <f t="shared" si="1613"/>
        <v>0</v>
      </c>
      <c r="BN179" s="110">
        <f t="shared" si="1613"/>
        <v>0</v>
      </c>
      <c r="BO179" s="110">
        <f t="shared" si="1613"/>
        <v>0</v>
      </c>
      <c r="BP179" s="110">
        <f t="shared" si="1613"/>
        <v>0</v>
      </c>
      <c r="BQ179" s="110">
        <f t="shared" si="1613"/>
        <v>0</v>
      </c>
      <c r="BR179" s="110">
        <f t="shared" si="1613"/>
        <v>0</v>
      </c>
      <c r="BS179" s="110">
        <f t="shared" si="1613"/>
        <v>0</v>
      </c>
      <c r="BT179" s="110">
        <f t="shared" si="1613"/>
        <v>0</v>
      </c>
      <c r="BU179" s="110">
        <f t="shared" si="1613"/>
        <v>0</v>
      </c>
      <c r="BV179" s="110">
        <f t="shared" si="1613"/>
        <v>0</v>
      </c>
      <c r="BW179" s="110">
        <f t="shared" si="1613"/>
        <v>0</v>
      </c>
      <c r="BX179" s="110">
        <f t="shared" si="1613"/>
        <v>0</v>
      </c>
      <c r="BY179" s="110">
        <f t="shared" si="1613"/>
        <v>0</v>
      </c>
      <c r="BZ179" s="110">
        <f t="shared" si="1613"/>
        <v>0</v>
      </c>
      <c r="CA179" s="110">
        <f t="shared" si="1613"/>
        <v>0</v>
      </c>
      <c r="CB179" s="110">
        <f t="shared" si="1613"/>
        <v>0</v>
      </c>
      <c r="CC179" s="110">
        <f t="shared" si="1613"/>
        <v>0</v>
      </c>
    </row>
    <row r="180" spans="4:81" ht="10.199999999999999" customHeight="1" x14ac:dyDescent="0.45">
      <c r="D180" s="478"/>
      <c r="E180" s="81" t="s">
        <v>157</v>
      </c>
      <c r="F180" s="79">
        <f>F171</f>
        <v>0</v>
      </c>
      <c r="G180" s="110">
        <f t="shared" ref="G180:U180" si="1614">G171</f>
        <v>0</v>
      </c>
      <c r="H180" s="110">
        <f t="shared" si="1614"/>
        <v>0</v>
      </c>
      <c r="I180" s="110">
        <f t="shared" si="1614"/>
        <v>0</v>
      </c>
      <c r="J180" s="110">
        <f t="shared" si="1614"/>
        <v>0</v>
      </c>
      <c r="K180" s="110">
        <f t="shared" si="1614"/>
        <v>0</v>
      </c>
      <c r="L180" s="110">
        <f t="shared" si="1614"/>
        <v>0</v>
      </c>
      <c r="M180" s="110">
        <f t="shared" si="1614"/>
        <v>0</v>
      </c>
      <c r="N180" s="110">
        <f t="shared" si="1614"/>
        <v>0</v>
      </c>
      <c r="O180" s="110">
        <f t="shared" si="1614"/>
        <v>0</v>
      </c>
      <c r="P180" s="110">
        <f t="shared" si="1614"/>
        <v>0</v>
      </c>
      <c r="Q180" s="110">
        <f t="shared" si="1614"/>
        <v>0</v>
      </c>
      <c r="R180" s="110">
        <f t="shared" si="1614"/>
        <v>0</v>
      </c>
      <c r="S180" s="110">
        <f t="shared" si="1614"/>
        <v>0</v>
      </c>
      <c r="T180" s="110">
        <f t="shared" si="1614"/>
        <v>0</v>
      </c>
      <c r="U180" s="110">
        <f t="shared" si="1614"/>
        <v>0</v>
      </c>
      <c r="V180" s="110">
        <f t="shared" ref="V180:AM180" si="1615">V171</f>
        <v>0</v>
      </c>
      <c r="W180" s="110">
        <f t="shared" si="1615"/>
        <v>0</v>
      </c>
      <c r="X180" s="110">
        <f t="shared" si="1615"/>
        <v>0</v>
      </c>
      <c r="Y180" s="110">
        <f t="shared" si="1615"/>
        <v>0</v>
      </c>
      <c r="Z180" s="110">
        <f t="shared" si="1615"/>
        <v>0</v>
      </c>
      <c r="AA180" s="110">
        <f t="shared" si="1615"/>
        <v>0</v>
      </c>
      <c r="AB180" s="110">
        <f t="shared" si="1615"/>
        <v>0</v>
      </c>
      <c r="AC180" s="110">
        <f t="shared" si="1615"/>
        <v>0</v>
      </c>
      <c r="AD180" s="110">
        <f t="shared" si="1615"/>
        <v>0</v>
      </c>
      <c r="AE180" s="110">
        <f t="shared" si="1615"/>
        <v>0</v>
      </c>
      <c r="AF180" s="110">
        <f t="shared" si="1615"/>
        <v>0</v>
      </c>
      <c r="AG180" s="110">
        <f t="shared" si="1615"/>
        <v>0</v>
      </c>
      <c r="AH180" s="110">
        <f t="shared" si="1615"/>
        <v>0</v>
      </c>
      <c r="AI180" s="110">
        <f t="shared" si="1615"/>
        <v>0</v>
      </c>
      <c r="AJ180" s="110">
        <f t="shared" si="1615"/>
        <v>0</v>
      </c>
      <c r="AK180" s="110">
        <f t="shared" si="1615"/>
        <v>0</v>
      </c>
      <c r="AL180" s="110">
        <f t="shared" si="1615"/>
        <v>0</v>
      </c>
      <c r="AM180" s="110">
        <f t="shared" si="1615"/>
        <v>0</v>
      </c>
      <c r="AN180" s="110">
        <f t="shared" ref="AN180:BB180" si="1616">AN171</f>
        <v>0</v>
      </c>
      <c r="AO180" s="110">
        <f t="shared" si="1616"/>
        <v>0</v>
      </c>
      <c r="AP180" s="110">
        <f t="shared" si="1616"/>
        <v>0</v>
      </c>
      <c r="AQ180" s="110">
        <f t="shared" si="1616"/>
        <v>0</v>
      </c>
      <c r="AR180" s="110">
        <f t="shared" si="1616"/>
        <v>0</v>
      </c>
      <c r="AS180" s="110">
        <f t="shared" si="1616"/>
        <v>0</v>
      </c>
      <c r="AT180" s="110">
        <f t="shared" si="1616"/>
        <v>0</v>
      </c>
      <c r="AU180" s="110">
        <f t="shared" si="1616"/>
        <v>0</v>
      </c>
      <c r="AV180" s="110">
        <f t="shared" si="1616"/>
        <v>0</v>
      </c>
      <c r="AW180" s="110">
        <f t="shared" si="1616"/>
        <v>0</v>
      </c>
      <c r="AX180" s="110">
        <f t="shared" si="1616"/>
        <v>0</v>
      </c>
      <c r="AY180" s="110">
        <f t="shared" si="1616"/>
        <v>0</v>
      </c>
      <c r="AZ180" s="110">
        <f t="shared" si="1616"/>
        <v>0</v>
      </c>
      <c r="BA180" s="110">
        <f t="shared" si="1616"/>
        <v>0</v>
      </c>
      <c r="BB180" s="110">
        <f t="shared" si="1616"/>
        <v>0</v>
      </c>
      <c r="BC180" s="110">
        <f t="shared" ref="BC180:CC180" si="1617">BC171</f>
        <v>0</v>
      </c>
      <c r="BD180" s="110">
        <f t="shared" si="1617"/>
        <v>0</v>
      </c>
      <c r="BE180" s="110">
        <f t="shared" si="1617"/>
        <v>0</v>
      </c>
      <c r="BF180" s="110">
        <f t="shared" si="1617"/>
        <v>0</v>
      </c>
      <c r="BG180" s="110">
        <f t="shared" si="1617"/>
        <v>0</v>
      </c>
      <c r="BH180" s="110">
        <f t="shared" si="1617"/>
        <v>0</v>
      </c>
      <c r="BI180" s="110">
        <f t="shared" si="1617"/>
        <v>0</v>
      </c>
      <c r="BJ180" s="110">
        <f t="shared" si="1617"/>
        <v>0</v>
      </c>
      <c r="BK180" s="110">
        <f t="shared" si="1617"/>
        <v>0</v>
      </c>
      <c r="BL180" s="110">
        <f t="shared" si="1617"/>
        <v>0</v>
      </c>
      <c r="BM180" s="110">
        <f t="shared" si="1617"/>
        <v>0</v>
      </c>
      <c r="BN180" s="110">
        <f t="shared" si="1617"/>
        <v>0</v>
      </c>
      <c r="BO180" s="110">
        <f t="shared" si="1617"/>
        <v>0</v>
      </c>
      <c r="BP180" s="110">
        <f t="shared" si="1617"/>
        <v>0</v>
      </c>
      <c r="BQ180" s="110">
        <f t="shared" si="1617"/>
        <v>0</v>
      </c>
      <c r="BR180" s="110">
        <f t="shared" si="1617"/>
        <v>0</v>
      </c>
      <c r="BS180" s="110">
        <f t="shared" si="1617"/>
        <v>0</v>
      </c>
      <c r="BT180" s="110">
        <f t="shared" si="1617"/>
        <v>0</v>
      </c>
      <c r="BU180" s="110">
        <f t="shared" si="1617"/>
        <v>0</v>
      </c>
      <c r="BV180" s="110">
        <f t="shared" si="1617"/>
        <v>0</v>
      </c>
      <c r="BW180" s="110">
        <f t="shared" si="1617"/>
        <v>0</v>
      </c>
      <c r="BX180" s="110">
        <f t="shared" si="1617"/>
        <v>0</v>
      </c>
      <c r="BY180" s="110">
        <f t="shared" si="1617"/>
        <v>0</v>
      </c>
      <c r="BZ180" s="110">
        <f t="shared" si="1617"/>
        <v>0</v>
      </c>
      <c r="CA180" s="110">
        <f t="shared" si="1617"/>
        <v>0</v>
      </c>
      <c r="CB180" s="110">
        <f t="shared" si="1617"/>
        <v>0</v>
      </c>
      <c r="CC180" s="110">
        <f t="shared" si="1617"/>
        <v>0</v>
      </c>
    </row>
    <row r="181" spans="4:81" ht="10.199999999999999" customHeight="1" x14ac:dyDescent="0.45">
      <c r="D181" s="478"/>
      <c r="E181" s="81" t="s">
        <v>174</v>
      </c>
      <c r="F181" s="100">
        <f>F177</f>
        <v>1.82</v>
      </c>
      <c r="G181" s="111">
        <f t="shared" ref="G181:U181" si="1618">G177</f>
        <v>1.82</v>
      </c>
      <c r="H181" s="111">
        <f t="shared" si="1618"/>
        <v>1.82</v>
      </c>
      <c r="I181" s="111">
        <f t="shared" si="1618"/>
        <v>1.82</v>
      </c>
      <c r="J181" s="111">
        <f t="shared" si="1618"/>
        <v>1.82</v>
      </c>
      <c r="K181" s="111">
        <f t="shared" si="1618"/>
        <v>1.82</v>
      </c>
      <c r="L181" s="111">
        <f t="shared" si="1618"/>
        <v>1.82</v>
      </c>
      <c r="M181" s="111">
        <f t="shared" si="1618"/>
        <v>1.82</v>
      </c>
      <c r="N181" s="111">
        <f t="shared" si="1618"/>
        <v>1.82</v>
      </c>
      <c r="O181" s="111">
        <f t="shared" si="1618"/>
        <v>1.82</v>
      </c>
      <c r="P181" s="111">
        <f t="shared" si="1618"/>
        <v>1.82</v>
      </c>
      <c r="Q181" s="111">
        <f t="shared" si="1618"/>
        <v>1.82</v>
      </c>
      <c r="R181" s="111">
        <f t="shared" si="1618"/>
        <v>1.82</v>
      </c>
      <c r="S181" s="111">
        <f t="shared" si="1618"/>
        <v>1.82</v>
      </c>
      <c r="T181" s="111">
        <f t="shared" si="1618"/>
        <v>1.82</v>
      </c>
      <c r="U181" s="111">
        <f t="shared" si="1618"/>
        <v>1.82</v>
      </c>
      <c r="V181" s="111">
        <f t="shared" ref="V181:AM181" si="1619">V177</f>
        <v>1.82</v>
      </c>
      <c r="W181" s="111">
        <f t="shared" si="1619"/>
        <v>1.82</v>
      </c>
      <c r="X181" s="111">
        <f t="shared" si="1619"/>
        <v>1.82</v>
      </c>
      <c r="Y181" s="111">
        <f t="shared" si="1619"/>
        <v>1.82</v>
      </c>
      <c r="Z181" s="111">
        <f t="shared" si="1619"/>
        <v>1.82</v>
      </c>
      <c r="AA181" s="111">
        <f t="shared" si="1619"/>
        <v>1.82</v>
      </c>
      <c r="AB181" s="111">
        <f t="shared" si="1619"/>
        <v>1.82</v>
      </c>
      <c r="AC181" s="111">
        <f t="shared" si="1619"/>
        <v>1.82</v>
      </c>
      <c r="AD181" s="111">
        <f t="shared" si="1619"/>
        <v>1.82</v>
      </c>
      <c r="AE181" s="111">
        <f t="shared" si="1619"/>
        <v>1.82</v>
      </c>
      <c r="AF181" s="111">
        <f t="shared" si="1619"/>
        <v>1.82</v>
      </c>
      <c r="AG181" s="111">
        <f t="shared" si="1619"/>
        <v>1.82</v>
      </c>
      <c r="AH181" s="111">
        <f t="shared" si="1619"/>
        <v>1.82</v>
      </c>
      <c r="AI181" s="111">
        <f t="shared" si="1619"/>
        <v>1.82</v>
      </c>
      <c r="AJ181" s="111">
        <f t="shared" si="1619"/>
        <v>1.82</v>
      </c>
      <c r="AK181" s="111">
        <f t="shared" si="1619"/>
        <v>1.82</v>
      </c>
      <c r="AL181" s="111">
        <f t="shared" si="1619"/>
        <v>1.82</v>
      </c>
      <c r="AM181" s="111">
        <f t="shared" si="1619"/>
        <v>1.82</v>
      </c>
      <c r="AN181" s="111">
        <f t="shared" ref="AN181:BB181" si="1620">AN177</f>
        <v>1.82</v>
      </c>
      <c r="AO181" s="111">
        <f t="shared" si="1620"/>
        <v>1.82</v>
      </c>
      <c r="AP181" s="111">
        <f t="shared" si="1620"/>
        <v>1.82</v>
      </c>
      <c r="AQ181" s="111">
        <f t="shared" si="1620"/>
        <v>1.82</v>
      </c>
      <c r="AR181" s="111">
        <f t="shared" si="1620"/>
        <v>1.82</v>
      </c>
      <c r="AS181" s="111">
        <f t="shared" si="1620"/>
        <v>1.82</v>
      </c>
      <c r="AT181" s="111">
        <f t="shared" si="1620"/>
        <v>1.82</v>
      </c>
      <c r="AU181" s="111">
        <f t="shared" si="1620"/>
        <v>1.82</v>
      </c>
      <c r="AV181" s="111">
        <f t="shared" si="1620"/>
        <v>1.82</v>
      </c>
      <c r="AW181" s="111">
        <f t="shared" si="1620"/>
        <v>1.82</v>
      </c>
      <c r="AX181" s="111">
        <f t="shared" si="1620"/>
        <v>1.82</v>
      </c>
      <c r="AY181" s="111">
        <f t="shared" si="1620"/>
        <v>1.82</v>
      </c>
      <c r="AZ181" s="111">
        <f t="shared" si="1620"/>
        <v>1.82</v>
      </c>
      <c r="BA181" s="111">
        <f t="shared" si="1620"/>
        <v>1.82</v>
      </c>
      <c r="BB181" s="111">
        <f t="shared" si="1620"/>
        <v>1.82</v>
      </c>
      <c r="BC181" s="111">
        <f t="shared" ref="BC181:CC181" si="1621">BC177</f>
        <v>1.82</v>
      </c>
      <c r="BD181" s="111">
        <f t="shared" si="1621"/>
        <v>1.82</v>
      </c>
      <c r="BE181" s="111">
        <f t="shared" si="1621"/>
        <v>1.82</v>
      </c>
      <c r="BF181" s="111">
        <f t="shared" si="1621"/>
        <v>1.82</v>
      </c>
      <c r="BG181" s="111">
        <f t="shared" si="1621"/>
        <v>1.82</v>
      </c>
      <c r="BH181" s="111">
        <f t="shared" si="1621"/>
        <v>1.82</v>
      </c>
      <c r="BI181" s="111">
        <f t="shared" si="1621"/>
        <v>1.82</v>
      </c>
      <c r="BJ181" s="111">
        <f t="shared" si="1621"/>
        <v>1.82</v>
      </c>
      <c r="BK181" s="111">
        <f t="shared" si="1621"/>
        <v>1.82</v>
      </c>
      <c r="BL181" s="111">
        <f t="shared" si="1621"/>
        <v>1.82</v>
      </c>
      <c r="BM181" s="111">
        <f t="shared" si="1621"/>
        <v>1.82</v>
      </c>
      <c r="BN181" s="111">
        <f t="shared" si="1621"/>
        <v>1.82</v>
      </c>
      <c r="BO181" s="111">
        <f t="shared" si="1621"/>
        <v>1.82</v>
      </c>
      <c r="BP181" s="111">
        <f t="shared" si="1621"/>
        <v>1.82</v>
      </c>
      <c r="BQ181" s="111">
        <f t="shared" si="1621"/>
        <v>1.82</v>
      </c>
      <c r="BR181" s="111">
        <f t="shared" si="1621"/>
        <v>1.82</v>
      </c>
      <c r="BS181" s="111">
        <f t="shared" si="1621"/>
        <v>1.82</v>
      </c>
      <c r="BT181" s="111">
        <f t="shared" si="1621"/>
        <v>1.82</v>
      </c>
      <c r="BU181" s="111">
        <f t="shared" si="1621"/>
        <v>1.82</v>
      </c>
      <c r="BV181" s="111">
        <f t="shared" si="1621"/>
        <v>1.82</v>
      </c>
      <c r="BW181" s="111">
        <f t="shared" si="1621"/>
        <v>1.82</v>
      </c>
      <c r="BX181" s="111">
        <f t="shared" si="1621"/>
        <v>1.82</v>
      </c>
      <c r="BY181" s="111">
        <f t="shared" si="1621"/>
        <v>1.82</v>
      </c>
      <c r="BZ181" s="111">
        <f t="shared" si="1621"/>
        <v>1.82</v>
      </c>
      <c r="CA181" s="111">
        <f t="shared" si="1621"/>
        <v>1.82</v>
      </c>
      <c r="CB181" s="111">
        <f t="shared" si="1621"/>
        <v>1.82</v>
      </c>
      <c r="CC181" s="111">
        <f t="shared" si="1621"/>
        <v>1.82</v>
      </c>
    </row>
    <row r="182" spans="4:81" ht="10.199999999999999" customHeight="1" x14ac:dyDescent="0.45">
      <c r="D182" s="478"/>
      <c r="E182" s="103" t="s">
        <v>162</v>
      </c>
      <c r="F182" s="114">
        <f>F179*F181/100/2+F180*F181/100/2</f>
        <v>0</v>
      </c>
      <c r="G182" s="115">
        <f t="shared" ref="G182:U182" si="1622">G179*G181/100/2+G180*G181/100/2</f>
        <v>0</v>
      </c>
      <c r="H182" s="115">
        <f t="shared" si="1622"/>
        <v>0</v>
      </c>
      <c r="I182" s="115">
        <f t="shared" si="1622"/>
        <v>0</v>
      </c>
      <c r="J182" s="115">
        <f t="shared" si="1622"/>
        <v>0</v>
      </c>
      <c r="K182" s="115">
        <f t="shared" si="1622"/>
        <v>0</v>
      </c>
      <c r="L182" s="115">
        <f t="shared" si="1622"/>
        <v>0</v>
      </c>
      <c r="M182" s="115">
        <f t="shared" si="1622"/>
        <v>0</v>
      </c>
      <c r="N182" s="115">
        <f t="shared" si="1622"/>
        <v>0</v>
      </c>
      <c r="O182" s="115">
        <f t="shared" si="1622"/>
        <v>0</v>
      </c>
      <c r="P182" s="115">
        <f t="shared" si="1622"/>
        <v>0</v>
      </c>
      <c r="Q182" s="115">
        <f t="shared" si="1622"/>
        <v>0</v>
      </c>
      <c r="R182" s="115">
        <f t="shared" si="1622"/>
        <v>0</v>
      </c>
      <c r="S182" s="115">
        <f t="shared" si="1622"/>
        <v>0</v>
      </c>
      <c r="T182" s="115">
        <f t="shared" si="1622"/>
        <v>0</v>
      </c>
      <c r="U182" s="115">
        <f t="shared" si="1622"/>
        <v>0</v>
      </c>
      <c r="V182" s="115">
        <f t="shared" ref="V182" si="1623">V179*V181/100/2+V180*V181/100/2</f>
        <v>0</v>
      </c>
      <c r="W182" s="115">
        <f t="shared" ref="W182" si="1624">W179*W181/100/2+W180*W181/100/2</f>
        <v>0</v>
      </c>
      <c r="X182" s="115">
        <f t="shared" ref="X182" si="1625">X179*X181/100/2+X180*X181/100/2</f>
        <v>0</v>
      </c>
      <c r="Y182" s="115">
        <f t="shared" ref="Y182" si="1626">Y179*Y181/100/2+Y180*Y181/100/2</f>
        <v>0</v>
      </c>
      <c r="Z182" s="115">
        <f t="shared" ref="Z182" si="1627">Z179*Z181/100/2+Z180*Z181/100/2</f>
        <v>0</v>
      </c>
      <c r="AA182" s="115">
        <f t="shared" ref="AA182" si="1628">AA179*AA181/100/2+AA180*AA181/100/2</f>
        <v>0</v>
      </c>
      <c r="AB182" s="115">
        <f t="shared" ref="AB182" si="1629">AB179*AB181/100/2+AB180*AB181/100/2</f>
        <v>0</v>
      </c>
      <c r="AC182" s="115">
        <f t="shared" ref="AC182" si="1630">AC179*AC181/100/2+AC180*AC181/100/2</f>
        <v>0</v>
      </c>
      <c r="AD182" s="115">
        <f t="shared" ref="AD182" si="1631">AD179*AD181/100/2+AD180*AD181/100/2</f>
        <v>0</v>
      </c>
      <c r="AE182" s="115">
        <f t="shared" ref="AE182" si="1632">AE179*AE181/100/2+AE180*AE181/100/2</f>
        <v>0</v>
      </c>
      <c r="AF182" s="115">
        <f t="shared" ref="AF182" si="1633">AF179*AF181/100/2+AF180*AF181/100/2</f>
        <v>0</v>
      </c>
      <c r="AG182" s="115">
        <f t="shared" ref="AG182" si="1634">AG179*AG181/100/2+AG180*AG181/100/2</f>
        <v>0</v>
      </c>
      <c r="AH182" s="115">
        <f t="shared" ref="AH182" si="1635">AH179*AH181/100/2+AH180*AH181/100/2</f>
        <v>0</v>
      </c>
      <c r="AI182" s="115">
        <f t="shared" ref="AI182:AJ182" si="1636">AI179*AI181/100/2+AI180*AI181/100/2</f>
        <v>0</v>
      </c>
      <c r="AJ182" s="115">
        <f t="shared" si="1636"/>
        <v>0</v>
      </c>
      <c r="AK182" s="115">
        <f t="shared" ref="AK182" si="1637">AK179*AK181/100/2+AK180*AK181/100/2</f>
        <v>0</v>
      </c>
      <c r="AL182" s="115">
        <f t="shared" ref="AL182" si="1638">AL179*AL181/100/2+AL180*AL181/100/2</f>
        <v>0</v>
      </c>
      <c r="AM182" s="115">
        <f t="shared" ref="AM182" si="1639">AM179*AM181/100/2+AM180*AM181/100/2</f>
        <v>0</v>
      </c>
      <c r="AN182" s="115">
        <f t="shared" ref="AN182" si="1640">AN179*AN181/100/2+AN180*AN181/100/2</f>
        <v>0</v>
      </c>
      <c r="AO182" s="115">
        <f t="shared" ref="AO182" si="1641">AO179*AO181/100/2+AO180*AO181/100/2</f>
        <v>0</v>
      </c>
      <c r="AP182" s="115">
        <f t="shared" ref="AP182" si="1642">AP179*AP181/100/2+AP180*AP181/100/2</f>
        <v>0</v>
      </c>
      <c r="AQ182" s="115">
        <f t="shared" ref="AQ182" si="1643">AQ179*AQ181/100/2+AQ180*AQ181/100/2</f>
        <v>0</v>
      </c>
      <c r="AR182" s="115">
        <f t="shared" ref="AR182" si="1644">AR179*AR181/100/2+AR180*AR181/100/2</f>
        <v>0</v>
      </c>
      <c r="AS182" s="115">
        <f t="shared" ref="AS182" si="1645">AS179*AS181/100/2+AS180*AS181/100/2</f>
        <v>0</v>
      </c>
      <c r="AT182" s="115">
        <f t="shared" ref="AT182" si="1646">AT179*AT181/100/2+AT180*AT181/100/2</f>
        <v>0</v>
      </c>
      <c r="AU182" s="115">
        <f t="shared" ref="AU182" si="1647">AU179*AU181/100/2+AU180*AU181/100/2</f>
        <v>0</v>
      </c>
      <c r="AV182" s="115">
        <f t="shared" ref="AV182" si="1648">AV179*AV181/100/2+AV180*AV181/100/2</f>
        <v>0</v>
      </c>
      <c r="AW182" s="115">
        <f t="shared" ref="AW182" si="1649">AW179*AW181/100/2+AW180*AW181/100/2</f>
        <v>0</v>
      </c>
      <c r="AX182" s="115">
        <f t="shared" ref="AX182" si="1650">AX179*AX181/100/2+AX180*AX181/100/2</f>
        <v>0</v>
      </c>
      <c r="AY182" s="115">
        <f t="shared" ref="AY182" si="1651">AY179*AY181/100/2+AY180*AY181/100/2</f>
        <v>0</v>
      </c>
      <c r="AZ182" s="115">
        <f t="shared" ref="AZ182" si="1652">AZ179*AZ181/100/2+AZ180*AZ181/100/2</f>
        <v>0</v>
      </c>
      <c r="BA182" s="115">
        <f t="shared" ref="BA182" si="1653">BA179*BA181/100/2+BA180*BA181/100/2</f>
        <v>0</v>
      </c>
      <c r="BB182" s="115">
        <f t="shared" ref="BB182:CC182" si="1654">BB179*BB181/100/2+BB180*BB181/100/2</f>
        <v>0</v>
      </c>
      <c r="BC182" s="115">
        <f t="shared" si="1654"/>
        <v>0</v>
      </c>
      <c r="BD182" s="115">
        <f t="shared" si="1654"/>
        <v>0</v>
      </c>
      <c r="BE182" s="115">
        <f t="shared" si="1654"/>
        <v>0</v>
      </c>
      <c r="BF182" s="115">
        <f t="shared" si="1654"/>
        <v>0</v>
      </c>
      <c r="BG182" s="115">
        <f t="shared" si="1654"/>
        <v>0</v>
      </c>
      <c r="BH182" s="115">
        <f t="shared" si="1654"/>
        <v>0</v>
      </c>
      <c r="BI182" s="115">
        <f t="shared" si="1654"/>
        <v>0</v>
      </c>
      <c r="BJ182" s="115">
        <f t="shared" si="1654"/>
        <v>0</v>
      </c>
      <c r="BK182" s="115">
        <f t="shared" si="1654"/>
        <v>0</v>
      </c>
      <c r="BL182" s="115">
        <f t="shared" si="1654"/>
        <v>0</v>
      </c>
      <c r="BM182" s="115">
        <f t="shared" si="1654"/>
        <v>0</v>
      </c>
      <c r="BN182" s="115">
        <f t="shared" si="1654"/>
        <v>0</v>
      </c>
      <c r="BO182" s="115">
        <f t="shared" si="1654"/>
        <v>0</v>
      </c>
      <c r="BP182" s="115">
        <f t="shared" si="1654"/>
        <v>0</v>
      </c>
      <c r="BQ182" s="115">
        <f t="shared" si="1654"/>
        <v>0</v>
      </c>
      <c r="BR182" s="115">
        <f t="shared" si="1654"/>
        <v>0</v>
      </c>
      <c r="BS182" s="115">
        <f t="shared" si="1654"/>
        <v>0</v>
      </c>
      <c r="BT182" s="115">
        <f t="shared" si="1654"/>
        <v>0</v>
      </c>
      <c r="BU182" s="115">
        <f t="shared" si="1654"/>
        <v>0</v>
      </c>
      <c r="BV182" s="115">
        <f t="shared" si="1654"/>
        <v>0</v>
      </c>
      <c r="BW182" s="115">
        <f t="shared" si="1654"/>
        <v>0</v>
      </c>
      <c r="BX182" s="115">
        <f t="shared" si="1654"/>
        <v>0</v>
      </c>
      <c r="BY182" s="115">
        <f t="shared" si="1654"/>
        <v>0</v>
      </c>
      <c r="BZ182" s="115">
        <f t="shared" si="1654"/>
        <v>0</v>
      </c>
      <c r="CA182" s="115">
        <f t="shared" si="1654"/>
        <v>0</v>
      </c>
      <c r="CB182" s="115">
        <f t="shared" si="1654"/>
        <v>0</v>
      </c>
      <c r="CC182" s="115">
        <f t="shared" si="1654"/>
        <v>0</v>
      </c>
    </row>
    <row r="183" spans="4:81" ht="10.199999999999999" customHeight="1" x14ac:dyDescent="0.45">
      <c r="D183" s="479"/>
      <c r="E183" s="108" t="s">
        <v>163</v>
      </c>
      <c r="F183" s="116">
        <f>F178+F182</f>
        <v>3.7128000000000001</v>
      </c>
      <c r="G183" s="117">
        <f t="shared" ref="G183:U183" si="1655">G178+G182</f>
        <v>3.7128000000000001</v>
      </c>
      <c r="H183" s="117">
        <f t="shared" si="1655"/>
        <v>3.7128000000000001</v>
      </c>
      <c r="I183" s="117">
        <f t="shared" si="1655"/>
        <v>3.7128000000000001</v>
      </c>
      <c r="J183" s="117">
        <f t="shared" si="1655"/>
        <v>3.7128000000000001</v>
      </c>
      <c r="K183" s="117">
        <f t="shared" si="1655"/>
        <v>3.7128000000000001</v>
      </c>
      <c r="L183" s="117">
        <f t="shared" si="1655"/>
        <v>3.7128000000000001</v>
      </c>
      <c r="M183" s="117">
        <f t="shared" si="1655"/>
        <v>3.7128000000000001</v>
      </c>
      <c r="N183" s="117">
        <f t="shared" si="1655"/>
        <v>3.7128000000000001</v>
      </c>
      <c r="O183" s="117">
        <f t="shared" si="1655"/>
        <v>3.7128000000000001</v>
      </c>
      <c r="P183" s="117">
        <f t="shared" si="1655"/>
        <v>3.7128000000000001</v>
      </c>
      <c r="Q183" s="117">
        <f t="shared" si="1655"/>
        <v>3.7128000000000001</v>
      </c>
      <c r="R183" s="117">
        <f t="shared" si="1655"/>
        <v>3.7128000000000001</v>
      </c>
      <c r="S183" s="117">
        <f t="shared" si="1655"/>
        <v>3.7128000000000001</v>
      </c>
      <c r="T183" s="117">
        <f t="shared" si="1655"/>
        <v>0.63335999999999992</v>
      </c>
      <c r="U183" s="117">
        <f t="shared" si="1655"/>
        <v>0.63335999999999992</v>
      </c>
      <c r="V183" s="117">
        <f t="shared" ref="V183" si="1656">V178+V182</f>
        <v>0.63335999999999992</v>
      </c>
      <c r="W183" s="117">
        <f t="shared" ref="W183" si="1657">W178+W182</f>
        <v>0.63335999999999992</v>
      </c>
      <c r="X183" s="117">
        <f t="shared" ref="X183" si="1658">X178+X182</f>
        <v>0.63335999999999992</v>
      </c>
      <c r="Y183" s="117">
        <f t="shared" ref="Y183" si="1659">Y178+Y182</f>
        <v>0.63335999999999992</v>
      </c>
      <c r="Z183" s="117">
        <f t="shared" ref="Z183" si="1660">Z178+Z182</f>
        <v>0.63335999999999992</v>
      </c>
      <c r="AA183" s="117">
        <f t="shared" ref="AA183" si="1661">AA178+AA182</f>
        <v>0.63335999999999992</v>
      </c>
      <c r="AB183" s="117">
        <f t="shared" ref="AB183" si="1662">AB178+AB182</f>
        <v>0.63335999999999992</v>
      </c>
      <c r="AC183" s="117">
        <f t="shared" ref="AC183" si="1663">AC178+AC182</f>
        <v>0.63335999999999992</v>
      </c>
      <c r="AD183" s="117">
        <f t="shared" ref="AD183" si="1664">AD178+AD182</f>
        <v>0.63335999999999992</v>
      </c>
      <c r="AE183" s="117">
        <f t="shared" ref="AE183" si="1665">AE178+AE182</f>
        <v>0.63335999999999992</v>
      </c>
      <c r="AF183" s="117">
        <f t="shared" ref="AF183" si="1666">AF178+AF182</f>
        <v>0.63335999999999992</v>
      </c>
      <c r="AG183" s="117">
        <f t="shared" ref="AG183" si="1667">AG178+AG182</f>
        <v>0.63335999999999992</v>
      </c>
      <c r="AH183" s="117">
        <f t="shared" ref="AH183" si="1668">AH178+AH182</f>
        <v>0.63335999999999992</v>
      </c>
      <c r="AI183" s="117">
        <f t="shared" ref="AI183:AJ183" si="1669">AI178+AI182</f>
        <v>0.63335999999999992</v>
      </c>
      <c r="AJ183" s="117">
        <f t="shared" si="1669"/>
        <v>0.63335999999999992</v>
      </c>
      <c r="AK183" s="117">
        <f t="shared" ref="AK183" si="1670">AK178+AK182</f>
        <v>0.63335999999999992</v>
      </c>
      <c r="AL183" s="117">
        <f t="shared" ref="AL183" si="1671">AL178+AL182</f>
        <v>0.63335999999999992</v>
      </c>
      <c r="AM183" s="117">
        <f t="shared" ref="AM183" si="1672">AM178+AM182</f>
        <v>0.63335999999999992</v>
      </c>
      <c r="AN183" s="117">
        <f t="shared" ref="AN183" si="1673">AN178+AN182</f>
        <v>0.63335999999999992</v>
      </c>
      <c r="AO183" s="117">
        <f t="shared" ref="AO183" si="1674">AO178+AO182</f>
        <v>0.63335999999999992</v>
      </c>
      <c r="AP183" s="117">
        <f t="shared" ref="AP183" si="1675">AP178+AP182</f>
        <v>0.63335999999999992</v>
      </c>
      <c r="AQ183" s="117">
        <f t="shared" ref="AQ183" si="1676">AQ178+AQ182</f>
        <v>0.63335999999999992</v>
      </c>
      <c r="AR183" s="117">
        <f t="shared" ref="AR183" si="1677">AR178+AR182</f>
        <v>0.63335999999999992</v>
      </c>
      <c r="AS183" s="117">
        <f t="shared" ref="AS183" si="1678">AS178+AS182</f>
        <v>0.63335999999999992</v>
      </c>
      <c r="AT183" s="117">
        <f t="shared" ref="AT183" si="1679">AT178+AT182</f>
        <v>0.63335999999999992</v>
      </c>
      <c r="AU183" s="117">
        <f t="shared" ref="AU183" si="1680">AU178+AU182</f>
        <v>0.63335999999999992</v>
      </c>
      <c r="AV183" s="117">
        <f t="shared" ref="AV183" si="1681">AV178+AV182</f>
        <v>0.63335999999999992</v>
      </c>
      <c r="AW183" s="117">
        <f t="shared" ref="AW183" si="1682">AW178+AW182</f>
        <v>0.63335999999999992</v>
      </c>
      <c r="AX183" s="117">
        <f t="shared" ref="AX183" si="1683">AX178+AX182</f>
        <v>0.63335999999999992</v>
      </c>
      <c r="AY183" s="117">
        <f t="shared" ref="AY183" si="1684">AY178+AY182</f>
        <v>0.63335999999999992</v>
      </c>
      <c r="AZ183" s="117">
        <f t="shared" ref="AZ183" si="1685">AZ178+AZ182</f>
        <v>0.63335999999999992</v>
      </c>
      <c r="BA183" s="117">
        <f t="shared" ref="BA183" si="1686">BA178+BA182</f>
        <v>0.63335999999999992</v>
      </c>
      <c r="BB183" s="117">
        <f t="shared" ref="BB183:CC183" si="1687">BB178+BB182</f>
        <v>0.63335999999999992</v>
      </c>
      <c r="BC183" s="117">
        <f t="shared" si="1687"/>
        <v>0.63335999999999992</v>
      </c>
      <c r="BD183" s="117">
        <f t="shared" si="1687"/>
        <v>0.63335999999999992</v>
      </c>
      <c r="BE183" s="117">
        <f t="shared" si="1687"/>
        <v>0.63335999999999992</v>
      </c>
      <c r="BF183" s="117">
        <f t="shared" si="1687"/>
        <v>0.63335999999999992</v>
      </c>
      <c r="BG183" s="117">
        <f t="shared" si="1687"/>
        <v>0.63335999999999992</v>
      </c>
      <c r="BH183" s="117">
        <f t="shared" si="1687"/>
        <v>0.63335999999999992</v>
      </c>
      <c r="BI183" s="117">
        <f t="shared" si="1687"/>
        <v>0.63335999999999992</v>
      </c>
      <c r="BJ183" s="117">
        <f t="shared" si="1687"/>
        <v>0.63335999999999992</v>
      </c>
      <c r="BK183" s="117">
        <f t="shared" si="1687"/>
        <v>0.63335999999999992</v>
      </c>
      <c r="BL183" s="117">
        <f t="shared" si="1687"/>
        <v>0.63335999999999992</v>
      </c>
      <c r="BM183" s="117">
        <f t="shared" si="1687"/>
        <v>0.63335999999999992</v>
      </c>
      <c r="BN183" s="117">
        <f t="shared" si="1687"/>
        <v>0.63335999999999992</v>
      </c>
      <c r="BO183" s="117">
        <f t="shared" si="1687"/>
        <v>0.63335999999999992</v>
      </c>
      <c r="BP183" s="117">
        <f t="shared" si="1687"/>
        <v>0.63335999999999992</v>
      </c>
      <c r="BQ183" s="117">
        <f t="shared" si="1687"/>
        <v>0.63335999999999992</v>
      </c>
      <c r="BR183" s="117">
        <f t="shared" si="1687"/>
        <v>0.63335999999999992</v>
      </c>
      <c r="BS183" s="117">
        <f t="shared" si="1687"/>
        <v>0.63335999999999992</v>
      </c>
      <c r="BT183" s="117">
        <f t="shared" si="1687"/>
        <v>0.63335999999999992</v>
      </c>
      <c r="BU183" s="117">
        <f t="shared" si="1687"/>
        <v>0.63335999999999992</v>
      </c>
      <c r="BV183" s="117">
        <f t="shared" si="1687"/>
        <v>0.63335999999999992</v>
      </c>
      <c r="BW183" s="117">
        <f t="shared" si="1687"/>
        <v>0.63335999999999992</v>
      </c>
      <c r="BX183" s="117">
        <f t="shared" si="1687"/>
        <v>0.63335999999999992</v>
      </c>
      <c r="BY183" s="117">
        <f t="shared" si="1687"/>
        <v>0.63335999999999992</v>
      </c>
      <c r="BZ183" s="117">
        <f t="shared" si="1687"/>
        <v>0.63335999999999992</v>
      </c>
      <c r="CA183" s="117">
        <f t="shared" si="1687"/>
        <v>0.63335999999999992</v>
      </c>
      <c r="CB183" s="117">
        <f t="shared" si="1687"/>
        <v>0.63335999999999992</v>
      </c>
      <c r="CC183" s="117">
        <f t="shared" si="1687"/>
        <v>0.63335999999999992</v>
      </c>
    </row>
    <row r="184" spans="4:81" ht="5.4" customHeight="1" x14ac:dyDescent="0.45">
      <c r="D184" s="71"/>
      <c r="E184" s="70"/>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7"/>
      <c r="BV184" s="67"/>
      <c r="BW184" s="67"/>
      <c r="BX184" s="67"/>
      <c r="BY184" s="67"/>
      <c r="BZ184" s="67"/>
      <c r="CA184" s="67"/>
      <c r="CB184" s="67"/>
      <c r="CC184" s="67"/>
    </row>
    <row r="185" spans="4:81" ht="10.199999999999999" customHeight="1" x14ac:dyDescent="0.45">
      <c r="D185" s="477" t="s">
        <v>165</v>
      </c>
      <c r="E185" s="80" t="s">
        <v>164</v>
      </c>
      <c r="F185" s="77">
        <f>(基本データ!F35+基本データ!K35)/10000</f>
        <v>27</v>
      </c>
      <c r="G185" s="113">
        <f>F185</f>
        <v>27</v>
      </c>
      <c r="H185" s="113">
        <f t="shared" ref="H185:BB185" si="1688">G185</f>
        <v>27</v>
      </c>
      <c r="I185" s="113">
        <f t="shared" si="1688"/>
        <v>27</v>
      </c>
      <c r="J185" s="113">
        <f t="shared" si="1688"/>
        <v>27</v>
      </c>
      <c r="K185" s="113">
        <f t="shared" si="1688"/>
        <v>27</v>
      </c>
      <c r="L185" s="113">
        <f t="shared" si="1688"/>
        <v>27</v>
      </c>
      <c r="M185" s="113">
        <f t="shared" si="1688"/>
        <v>27</v>
      </c>
      <c r="N185" s="113">
        <f t="shared" si="1688"/>
        <v>27</v>
      </c>
      <c r="O185" s="113">
        <f t="shared" si="1688"/>
        <v>27</v>
      </c>
      <c r="P185" s="113">
        <f t="shared" si="1688"/>
        <v>27</v>
      </c>
      <c r="Q185" s="113">
        <f t="shared" si="1688"/>
        <v>27</v>
      </c>
      <c r="R185" s="113">
        <f t="shared" si="1688"/>
        <v>27</v>
      </c>
      <c r="S185" s="113">
        <f t="shared" si="1688"/>
        <v>27</v>
      </c>
      <c r="T185" s="113">
        <f t="shared" si="1688"/>
        <v>27</v>
      </c>
      <c r="U185" s="113">
        <f t="shared" si="1688"/>
        <v>27</v>
      </c>
      <c r="V185" s="113">
        <f t="shared" si="1688"/>
        <v>27</v>
      </c>
      <c r="W185" s="113">
        <f t="shared" si="1688"/>
        <v>27</v>
      </c>
      <c r="X185" s="113">
        <f t="shared" si="1688"/>
        <v>27</v>
      </c>
      <c r="Y185" s="113">
        <f t="shared" si="1688"/>
        <v>27</v>
      </c>
      <c r="Z185" s="113">
        <f t="shared" si="1688"/>
        <v>27</v>
      </c>
      <c r="AA185" s="113">
        <f t="shared" si="1688"/>
        <v>27</v>
      </c>
      <c r="AB185" s="113">
        <f t="shared" si="1688"/>
        <v>27</v>
      </c>
      <c r="AC185" s="113">
        <f t="shared" si="1688"/>
        <v>27</v>
      </c>
      <c r="AD185" s="113">
        <f t="shared" si="1688"/>
        <v>27</v>
      </c>
      <c r="AE185" s="113">
        <f t="shared" si="1688"/>
        <v>27</v>
      </c>
      <c r="AF185" s="113">
        <f t="shared" si="1688"/>
        <v>27</v>
      </c>
      <c r="AG185" s="113">
        <f t="shared" si="1688"/>
        <v>27</v>
      </c>
      <c r="AH185" s="113">
        <f t="shared" si="1688"/>
        <v>27</v>
      </c>
      <c r="AI185" s="113">
        <f t="shared" si="1688"/>
        <v>27</v>
      </c>
      <c r="AJ185" s="113">
        <f t="shared" si="1688"/>
        <v>27</v>
      </c>
      <c r="AK185" s="113">
        <f t="shared" si="1688"/>
        <v>27</v>
      </c>
      <c r="AL185" s="113">
        <f t="shared" si="1688"/>
        <v>27</v>
      </c>
      <c r="AM185" s="113">
        <f t="shared" si="1688"/>
        <v>27</v>
      </c>
      <c r="AN185" s="113">
        <f t="shared" si="1688"/>
        <v>27</v>
      </c>
      <c r="AO185" s="113">
        <f t="shared" si="1688"/>
        <v>27</v>
      </c>
      <c r="AP185" s="113">
        <f t="shared" si="1688"/>
        <v>27</v>
      </c>
      <c r="AQ185" s="113">
        <f t="shared" si="1688"/>
        <v>27</v>
      </c>
      <c r="AR185" s="113">
        <f t="shared" si="1688"/>
        <v>27</v>
      </c>
      <c r="AS185" s="113">
        <f t="shared" si="1688"/>
        <v>27</v>
      </c>
      <c r="AT185" s="113">
        <f t="shared" si="1688"/>
        <v>27</v>
      </c>
      <c r="AU185" s="113">
        <f t="shared" si="1688"/>
        <v>27</v>
      </c>
      <c r="AV185" s="113">
        <f t="shared" si="1688"/>
        <v>27</v>
      </c>
      <c r="AW185" s="113">
        <f t="shared" si="1688"/>
        <v>27</v>
      </c>
      <c r="AX185" s="113">
        <f t="shared" si="1688"/>
        <v>27</v>
      </c>
      <c r="AY185" s="113">
        <f t="shared" si="1688"/>
        <v>27</v>
      </c>
      <c r="AZ185" s="113">
        <f t="shared" si="1688"/>
        <v>27</v>
      </c>
      <c r="BA185" s="113">
        <f t="shared" si="1688"/>
        <v>27</v>
      </c>
      <c r="BB185" s="113">
        <f t="shared" si="1688"/>
        <v>27</v>
      </c>
      <c r="BC185" s="113">
        <f t="shared" ref="BC185:BC186" si="1689">BB185</f>
        <v>27</v>
      </c>
      <c r="BD185" s="113">
        <f t="shared" ref="BD185:BD186" si="1690">BC185</f>
        <v>27</v>
      </c>
      <c r="BE185" s="113">
        <f t="shared" ref="BE185:BE186" si="1691">BD185</f>
        <v>27</v>
      </c>
      <c r="BF185" s="113">
        <f t="shared" ref="BF185:BF186" si="1692">BE185</f>
        <v>27</v>
      </c>
      <c r="BG185" s="113">
        <f t="shared" ref="BG185:BG186" si="1693">BF185</f>
        <v>27</v>
      </c>
      <c r="BH185" s="113">
        <f t="shared" ref="BH185:BH186" si="1694">BG185</f>
        <v>27</v>
      </c>
      <c r="BI185" s="113">
        <f t="shared" ref="BI185:BI186" si="1695">BH185</f>
        <v>27</v>
      </c>
      <c r="BJ185" s="113">
        <f t="shared" ref="BJ185:BJ186" si="1696">BI185</f>
        <v>27</v>
      </c>
      <c r="BK185" s="113">
        <f t="shared" ref="BK185:BK186" si="1697">BJ185</f>
        <v>27</v>
      </c>
      <c r="BL185" s="113">
        <f t="shared" ref="BL185:BL186" si="1698">BK185</f>
        <v>27</v>
      </c>
      <c r="BM185" s="113">
        <f t="shared" ref="BM185:BM186" si="1699">BL185</f>
        <v>27</v>
      </c>
      <c r="BN185" s="113">
        <f t="shared" ref="BN185:BN186" si="1700">BM185</f>
        <v>27</v>
      </c>
      <c r="BO185" s="113">
        <f t="shared" ref="BO185:BO186" si="1701">BN185</f>
        <v>27</v>
      </c>
      <c r="BP185" s="113">
        <f t="shared" ref="BP185:BP186" si="1702">BO185</f>
        <v>27</v>
      </c>
      <c r="BQ185" s="113">
        <f t="shared" ref="BQ185:BQ186" si="1703">BP185</f>
        <v>27</v>
      </c>
      <c r="BR185" s="113">
        <f t="shared" ref="BR185:BR186" si="1704">BQ185</f>
        <v>27</v>
      </c>
      <c r="BS185" s="113">
        <f t="shared" ref="BS185:BS186" si="1705">BR185</f>
        <v>27</v>
      </c>
      <c r="BT185" s="113">
        <f t="shared" ref="BT185:BT186" si="1706">BS185</f>
        <v>27</v>
      </c>
      <c r="BU185" s="113">
        <f t="shared" ref="BU185:BU186" si="1707">BT185</f>
        <v>27</v>
      </c>
      <c r="BV185" s="113">
        <f t="shared" ref="BV185:BV186" si="1708">BU185</f>
        <v>27</v>
      </c>
      <c r="BW185" s="113">
        <f t="shared" ref="BW185:BW186" si="1709">BV185</f>
        <v>27</v>
      </c>
      <c r="BX185" s="113">
        <f t="shared" ref="BX185:BX186" si="1710">BW185</f>
        <v>27</v>
      </c>
      <c r="BY185" s="113">
        <f t="shared" ref="BY185:BY186" si="1711">BX185</f>
        <v>27</v>
      </c>
      <c r="BZ185" s="113">
        <f t="shared" ref="BZ185:BZ186" si="1712">BY185</f>
        <v>27</v>
      </c>
      <c r="CA185" s="113">
        <f t="shared" ref="CA185:CA186" si="1713">BZ185</f>
        <v>27</v>
      </c>
      <c r="CB185" s="113">
        <f t="shared" ref="CB185:CB186" si="1714">CA185</f>
        <v>27</v>
      </c>
      <c r="CC185" s="113">
        <f t="shared" ref="CC185:CC186" si="1715">CB185</f>
        <v>27</v>
      </c>
    </row>
    <row r="186" spans="4:81" ht="10.199999999999999" customHeight="1" x14ac:dyDescent="0.45">
      <c r="D186" s="478"/>
      <c r="E186" s="103" t="s">
        <v>186</v>
      </c>
      <c r="F186" s="118">
        <v>6.0000000000000001E-3</v>
      </c>
      <c r="G186" s="119">
        <f>F186</f>
        <v>6.0000000000000001E-3</v>
      </c>
      <c r="H186" s="119">
        <f t="shared" ref="H186:BB186" si="1716">G186</f>
        <v>6.0000000000000001E-3</v>
      </c>
      <c r="I186" s="119">
        <f t="shared" si="1716"/>
        <v>6.0000000000000001E-3</v>
      </c>
      <c r="J186" s="119">
        <f t="shared" si="1716"/>
        <v>6.0000000000000001E-3</v>
      </c>
      <c r="K186" s="119">
        <f t="shared" si="1716"/>
        <v>6.0000000000000001E-3</v>
      </c>
      <c r="L186" s="119">
        <f t="shared" si="1716"/>
        <v>6.0000000000000001E-3</v>
      </c>
      <c r="M186" s="119">
        <f t="shared" si="1716"/>
        <v>6.0000000000000001E-3</v>
      </c>
      <c r="N186" s="119">
        <f t="shared" si="1716"/>
        <v>6.0000000000000001E-3</v>
      </c>
      <c r="O186" s="119">
        <f t="shared" si="1716"/>
        <v>6.0000000000000001E-3</v>
      </c>
      <c r="P186" s="119">
        <f t="shared" si="1716"/>
        <v>6.0000000000000001E-3</v>
      </c>
      <c r="Q186" s="119">
        <f t="shared" si="1716"/>
        <v>6.0000000000000001E-3</v>
      </c>
      <c r="R186" s="119">
        <f t="shared" si="1716"/>
        <v>6.0000000000000001E-3</v>
      </c>
      <c r="S186" s="119">
        <f t="shared" si="1716"/>
        <v>6.0000000000000001E-3</v>
      </c>
      <c r="T186" s="119">
        <f t="shared" si="1716"/>
        <v>6.0000000000000001E-3</v>
      </c>
      <c r="U186" s="119">
        <f t="shared" si="1716"/>
        <v>6.0000000000000001E-3</v>
      </c>
      <c r="V186" s="119">
        <f t="shared" si="1716"/>
        <v>6.0000000000000001E-3</v>
      </c>
      <c r="W186" s="119">
        <f t="shared" si="1716"/>
        <v>6.0000000000000001E-3</v>
      </c>
      <c r="X186" s="119">
        <f t="shared" si="1716"/>
        <v>6.0000000000000001E-3</v>
      </c>
      <c r="Y186" s="119">
        <f t="shared" si="1716"/>
        <v>6.0000000000000001E-3</v>
      </c>
      <c r="Z186" s="119">
        <f t="shared" si="1716"/>
        <v>6.0000000000000001E-3</v>
      </c>
      <c r="AA186" s="119">
        <f t="shared" si="1716"/>
        <v>6.0000000000000001E-3</v>
      </c>
      <c r="AB186" s="119">
        <f t="shared" si="1716"/>
        <v>6.0000000000000001E-3</v>
      </c>
      <c r="AC186" s="119">
        <f t="shared" si="1716"/>
        <v>6.0000000000000001E-3</v>
      </c>
      <c r="AD186" s="119">
        <f t="shared" si="1716"/>
        <v>6.0000000000000001E-3</v>
      </c>
      <c r="AE186" s="119">
        <f t="shared" si="1716"/>
        <v>6.0000000000000001E-3</v>
      </c>
      <c r="AF186" s="119">
        <f t="shared" si="1716"/>
        <v>6.0000000000000001E-3</v>
      </c>
      <c r="AG186" s="119">
        <f t="shared" si="1716"/>
        <v>6.0000000000000001E-3</v>
      </c>
      <c r="AH186" s="119">
        <f t="shared" si="1716"/>
        <v>6.0000000000000001E-3</v>
      </c>
      <c r="AI186" s="119">
        <f t="shared" si="1716"/>
        <v>6.0000000000000001E-3</v>
      </c>
      <c r="AJ186" s="119">
        <f t="shared" si="1716"/>
        <v>6.0000000000000001E-3</v>
      </c>
      <c r="AK186" s="119">
        <f t="shared" si="1716"/>
        <v>6.0000000000000001E-3</v>
      </c>
      <c r="AL186" s="119">
        <f t="shared" si="1716"/>
        <v>6.0000000000000001E-3</v>
      </c>
      <c r="AM186" s="119">
        <f t="shared" si="1716"/>
        <v>6.0000000000000001E-3</v>
      </c>
      <c r="AN186" s="119">
        <f t="shared" si="1716"/>
        <v>6.0000000000000001E-3</v>
      </c>
      <c r="AO186" s="119">
        <f t="shared" si="1716"/>
        <v>6.0000000000000001E-3</v>
      </c>
      <c r="AP186" s="119">
        <f t="shared" si="1716"/>
        <v>6.0000000000000001E-3</v>
      </c>
      <c r="AQ186" s="119">
        <f t="shared" si="1716"/>
        <v>6.0000000000000001E-3</v>
      </c>
      <c r="AR186" s="119">
        <f t="shared" si="1716"/>
        <v>6.0000000000000001E-3</v>
      </c>
      <c r="AS186" s="119">
        <f t="shared" si="1716"/>
        <v>6.0000000000000001E-3</v>
      </c>
      <c r="AT186" s="119">
        <f t="shared" si="1716"/>
        <v>6.0000000000000001E-3</v>
      </c>
      <c r="AU186" s="119">
        <f t="shared" si="1716"/>
        <v>6.0000000000000001E-3</v>
      </c>
      <c r="AV186" s="119">
        <f t="shared" si="1716"/>
        <v>6.0000000000000001E-3</v>
      </c>
      <c r="AW186" s="119">
        <f t="shared" si="1716"/>
        <v>6.0000000000000001E-3</v>
      </c>
      <c r="AX186" s="119">
        <f t="shared" si="1716"/>
        <v>6.0000000000000001E-3</v>
      </c>
      <c r="AY186" s="119">
        <f t="shared" si="1716"/>
        <v>6.0000000000000001E-3</v>
      </c>
      <c r="AZ186" s="119">
        <f t="shared" si="1716"/>
        <v>6.0000000000000001E-3</v>
      </c>
      <c r="BA186" s="119">
        <f t="shared" si="1716"/>
        <v>6.0000000000000001E-3</v>
      </c>
      <c r="BB186" s="119">
        <f t="shared" si="1716"/>
        <v>6.0000000000000001E-3</v>
      </c>
      <c r="BC186" s="119">
        <f t="shared" si="1689"/>
        <v>6.0000000000000001E-3</v>
      </c>
      <c r="BD186" s="119">
        <f t="shared" si="1690"/>
        <v>6.0000000000000001E-3</v>
      </c>
      <c r="BE186" s="119">
        <f t="shared" si="1691"/>
        <v>6.0000000000000001E-3</v>
      </c>
      <c r="BF186" s="119">
        <f t="shared" si="1692"/>
        <v>6.0000000000000001E-3</v>
      </c>
      <c r="BG186" s="119">
        <f t="shared" si="1693"/>
        <v>6.0000000000000001E-3</v>
      </c>
      <c r="BH186" s="119">
        <f t="shared" si="1694"/>
        <v>6.0000000000000001E-3</v>
      </c>
      <c r="BI186" s="119">
        <f t="shared" si="1695"/>
        <v>6.0000000000000001E-3</v>
      </c>
      <c r="BJ186" s="119">
        <f t="shared" si="1696"/>
        <v>6.0000000000000001E-3</v>
      </c>
      <c r="BK186" s="119">
        <f t="shared" si="1697"/>
        <v>6.0000000000000001E-3</v>
      </c>
      <c r="BL186" s="119">
        <f t="shared" si="1698"/>
        <v>6.0000000000000001E-3</v>
      </c>
      <c r="BM186" s="119">
        <f t="shared" si="1699"/>
        <v>6.0000000000000001E-3</v>
      </c>
      <c r="BN186" s="119">
        <f t="shared" si="1700"/>
        <v>6.0000000000000001E-3</v>
      </c>
      <c r="BO186" s="119">
        <f t="shared" si="1701"/>
        <v>6.0000000000000001E-3</v>
      </c>
      <c r="BP186" s="119">
        <f t="shared" si="1702"/>
        <v>6.0000000000000001E-3</v>
      </c>
      <c r="BQ186" s="119">
        <f t="shared" si="1703"/>
        <v>6.0000000000000001E-3</v>
      </c>
      <c r="BR186" s="119">
        <f t="shared" si="1704"/>
        <v>6.0000000000000001E-3</v>
      </c>
      <c r="BS186" s="119">
        <f t="shared" si="1705"/>
        <v>6.0000000000000001E-3</v>
      </c>
      <c r="BT186" s="119">
        <f t="shared" si="1706"/>
        <v>6.0000000000000001E-3</v>
      </c>
      <c r="BU186" s="119">
        <f t="shared" si="1707"/>
        <v>6.0000000000000001E-3</v>
      </c>
      <c r="BV186" s="119">
        <f t="shared" si="1708"/>
        <v>6.0000000000000001E-3</v>
      </c>
      <c r="BW186" s="119">
        <f t="shared" si="1709"/>
        <v>6.0000000000000001E-3</v>
      </c>
      <c r="BX186" s="119">
        <f t="shared" si="1710"/>
        <v>6.0000000000000001E-3</v>
      </c>
      <c r="BY186" s="119">
        <f t="shared" si="1711"/>
        <v>6.0000000000000001E-3</v>
      </c>
      <c r="BZ186" s="119">
        <f t="shared" si="1712"/>
        <v>6.0000000000000001E-3</v>
      </c>
      <c r="CA186" s="119">
        <f t="shared" si="1713"/>
        <v>6.0000000000000001E-3</v>
      </c>
      <c r="CB186" s="119">
        <f t="shared" si="1714"/>
        <v>6.0000000000000001E-3</v>
      </c>
      <c r="CC186" s="119">
        <f t="shared" si="1715"/>
        <v>6.0000000000000001E-3</v>
      </c>
    </row>
    <row r="187" spans="4:81" ht="10.199999999999999" customHeight="1" x14ac:dyDescent="0.45">
      <c r="D187" s="479"/>
      <c r="E187" s="108" t="s">
        <v>165</v>
      </c>
      <c r="F187" s="116">
        <f>F185*F186</f>
        <v>0.16200000000000001</v>
      </c>
      <c r="G187" s="117">
        <f t="shared" ref="G187:U187" si="1717">G185*G186</f>
        <v>0.16200000000000001</v>
      </c>
      <c r="H187" s="117">
        <f t="shared" si="1717"/>
        <v>0.16200000000000001</v>
      </c>
      <c r="I187" s="117">
        <f t="shared" si="1717"/>
        <v>0.16200000000000001</v>
      </c>
      <c r="J187" s="117">
        <f t="shared" si="1717"/>
        <v>0.16200000000000001</v>
      </c>
      <c r="K187" s="117">
        <f t="shared" si="1717"/>
        <v>0.16200000000000001</v>
      </c>
      <c r="L187" s="117">
        <f t="shared" si="1717"/>
        <v>0.16200000000000001</v>
      </c>
      <c r="M187" s="117">
        <f t="shared" si="1717"/>
        <v>0.16200000000000001</v>
      </c>
      <c r="N187" s="117">
        <f t="shared" si="1717"/>
        <v>0.16200000000000001</v>
      </c>
      <c r="O187" s="117">
        <f t="shared" si="1717"/>
        <v>0.16200000000000001</v>
      </c>
      <c r="P187" s="117">
        <f t="shared" si="1717"/>
        <v>0.16200000000000001</v>
      </c>
      <c r="Q187" s="117">
        <f t="shared" si="1717"/>
        <v>0.16200000000000001</v>
      </c>
      <c r="R187" s="117">
        <f t="shared" si="1717"/>
        <v>0.16200000000000001</v>
      </c>
      <c r="S187" s="117">
        <f t="shared" si="1717"/>
        <v>0.16200000000000001</v>
      </c>
      <c r="T187" s="117">
        <f t="shared" si="1717"/>
        <v>0.16200000000000001</v>
      </c>
      <c r="U187" s="117">
        <f t="shared" si="1717"/>
        <v>0.16200000000000001</v>
      </c>
      <c r="V187" s="117">
        <f t="shared" ref="V187" si="1718">V185*V186</f>
        <v>0.16200000000000001</v>
      </c>
      <c r="W187" s="117">
        <f t="shared" ref="W187" si="1719">W185*W186</f>
        <v>0.16200000000000001</v>
      </c>
      <c r="X187" s="117">
        <f t="shared" ref="X187" si="1720">X185*X186</f>
        <v>0.16200000000000001</v>
      </c>
      <c r="Y187" s="117">
        <f t="shared" ref="Y187" si="1721">Y185*Y186</f>
        <v>0.16200000000000001</v>
      </c>
      <c r="Z187" s="117">
        <f t="shared" ref="Z187" si="1722">Z185*Z186</f>
        <v>0.16200000000000001</v>
      </c>
      <c r="AA187" s="117">
        <f t="shared" ref="AA187" si="1723">AA185*AA186</f>
        <v>0.16200000000000001</v>
      </c>
      <c r="AB187" s="117">
        <f t="shared" ref="AB187" si="1724">AB185*AB186</f>
        <v>0.16200000000000001</v>
      </c>
      <c r="AC187" s="117">
        <f t="shared" ref="AC187" si="1725">AC185*AC186</f>
        <v>0.16200000000000001</v>
      </c>
      <c r="AD187" s="117">
        <f t="shared" ref="AD187" si="1726">AD185*AD186</f>
        <v>0.16200000000000001</v>
      </c>
      <c r="AE187" s="117">
        <f t="shared" ref="AE187" si="1727">AE185*AE186</f>
        <v>0.16200000000000001</v>
      </c>
      <c r="AF187" s="117">
        <f t="shared" ref="AF187" si="1728">AF185*AF186</f>
        <v>0.16200000000000001</v>
      </c>
      <c r="AG187" s="117">
        <f t="shared" ref="AG187" si="1729">AG185*AG186</f>
        <v>0.16200000000000001</v>
      </c>
      <c r="AH187" s="117">
        <f t="shared" ref="AH187" si="1730">AH185*AH186</f>
        <v>0.16200000000000001</v>
      </c>
      <c r="AI187" s="117">
        <f t="shared" ref="AI187:AJ187" si="1731">AI185*AI186</f>
        <v>0.16200000000000001</v>
      </c>
      <c r="AJ187" s="117">
        <f t="shared" si="1731"/>
        <v>0.16200000000000001</v>
      </c>
      <c r="AK187" s="117">
        <f t="shared" ref="AK187" si="1732">AK185*AK186</f>
        <v>0.16200000000000001</v>
      </c>
      <c r="AL187" s="117">
        <f t="shared" ref="AL187" si="1733">AL185*AL186</f>
        <v>0.16200000000000001</v>
      </c>
      <c r="AM187" s="117">
        <f t="shared" ref="AM187" si="1734">AM185*AM186</f>
        <v>0.16200000000000001</v>
      </c>
      <c r="AN187" s="117">
        <f t="shared" ref="AN187" si="1735">AN185*AN186</f>
        <v>0.16200000000000001</v>
      </c>
      <c r="AO187" s="117">
        <f t="shared" ref="AO187" si="1736">AO185*AO186</f>
        <v>0.16200000000000001</v>
      </c>
      <c r="AP187" s="117">
        <f t="shared" ref="AP187" si="1737">AP185*AP186</f>
        <v>0.16200000000000001</v>
      </c>
      <c r="AQ187" s="117">
        <f t="shared" ref="AQ187" si="1738">AQ185*AQ186</f>
        <v>0.16200000000000001</v>
      </c>
      <c r="AR187" s="117">
        <f t="shared" ref="AR187" si="1739">AR185*AR186</f>
        <v>0.16200000000000001</v>
      </c>
      <c r="AS187" s="117">
        <f t="shared" ref="AS187" si="1740">AS185*AS186</f>
        <v>0.16200000000000001</v>
      </c>
      <c r="AT187" s="117">
        <f t="shared" ref="AT187" si="1741">AT185*AT186</f>
        <v>0.16200000000000001</v>
      </c>
      <c r="AU187" s="117">
        <f t="shared" ref="AU187" si="1742">AU185*AU186</f>
        <v>0.16200000000000001</v>
      </c>
      <c r="AV187" s="117">
        <f t="shared" ref="AV187" si="1743">AV185*AV186</f>
        <v>0.16200000000000001</v>
      </c>
      <c r="AW187" s="117">
        <f t="shared" ref="AW187" si="1744">AW185*AW186</f>
        <v>0.16200000000000001</v>
      </c>
      <c r="AX187" s="117">
        <f t="shared" ref="AX187" si="1745">AX185*AX186</f>
        <v>0.16200000000000001</v>
      </c>
      <c r="AY187" s="117">
        <f t="shared" ref="AY187" si="1746">AY185*AY186</f>
        <v>0.16200000000000001</v>
      </c>
      <c r="AZ187" s="117">
        <f t="shared" ref="AZ187" si="1747">AZ185*AZ186</f>
        <v>0.16200000000000001</v>
      </c>
      <c r="BA187" s="117">
        <f t="shared" ref="BA187" si="1748">BA185*BA186</f>
        <v>0.16200000000000001</v>
      </c>
      <c r="BB187" s="117">
        <f t="shared" ref="BB187:CC187" si="1749">BB185*BB186</f>
        <v>0.16200000000000001</v>
      </c>
      <c r="BC187" s="117">
        <f t="shared" si="1749"/>
        <v>0.16200000000000001</v>
      </c>
      <c r="BD187" s="117">
        <f t="shared" si="1749"/>
        <v>0.16200000000000001</v>
      </c>
      <c r="BE187" s="117">
        <f t="shared" si="1749"/>
        <v>0.16200000000000001</v>
      </c>
      <c r="BF187" s="117">
        <f t="shared" si="1749"/>
        <v>0.16200000000000001</v>
      </c>
      <c r="BG187" s="117">
        <f t="shared" si="1749"/>
        <v>0.16200000000000001</v>
      </c>
      <c r="BH187" s="117">
        <f t="shared" si="1749"/>
        <v>0.16200000000000001</v>
      </c>
      <c r="BI187" s="117">
        <f t="shared" si="1749"/>
        <v>0.16200000000000001</v>
      </c>
      <c r="BJ187" s="117">
        <f t="shared" si="1749"/>
        <v>0.16200000000000001</v>
      </c>
      <c r="BK187" s="117">
        <f t="shared" si="1749"/>
        <v>0.16200000000000001</v>
      </c>
      <c r="BL187" s="117">
        <f t="shared" si="1749"/>
        <v>0.16200000000000001</v>
      </c>
      <c r="BM187" s="117">
        <f t="shared" si="1749"/>
        <v>0.16200000000000001</v>
      </c>
      <c r="BN187" s="117">
        <f t="shared" si="1749"/>
        <v>0.16200000000000001</v>
      </c>
      <c r="BO187" s="117">
        <f t="shared" si="1749"/>
        <v>0.16200000000000001</v>
      </c>
      <c r="BP187" s="117">
        <f t="shared" si="1749"/>
        <v>0.16200000000000001</v>
      </c>
      <c r="BQ187" s="117">
        <f t="shared" si="1749"/>
        <v>0.16200000000000001</v>
      </c>
      <c r="BR187" s="117">
        <f t="shared" si="1749"/>
        <v>0.16200000000000001</v>
      </c>
      <c r="BS187" s="117">
        <f t="shared" si="1749"/>
        <v>0.16200000000000001</v>
      </c>
      <c r="BT187" s="117">
        <f t="shared" si="1749"/>
        <v>0.16200000000000001</v>
      </c>
      <c r="BU187" s="117">
        <f t="shared" si="1749"/>
        <v>0.16200000000000001</v>
      </c>
      <c r="BV187" s="117">
        <f t="shared" si="1749"/>
        <v>0.16200000000000001</v>
      </c>
      <c r="BW187" s="117">
        <f t="shared" si="1749"/>
        <v>0.16200000000000001</v>
      </c>
      <c r="BX187" s="117">
        <f t="shared" si="1749"/>
        <v>0.16200000000000001</v>
      </c>
      <c r="BY187" s="117">
        <f t="shared" si="1749"/>
        <v>0.16200000000000001</v>
      </c>
      <c r="BZ187" s="117">
        <f t="shared" si="1749"/>
        <v>0.16200000000000001</v>
      </c>
      <c r="CA187" s="117">
        <f t="shared" si="1749"/>
        <v>0.16200000000000001</v>
      </c>
      <c r="CB187" s="117">
        <f t="shared" si="1749"/>
        <v>0.16200000000000001</v>
      </c>
      <c r="CC187" s="117">
        <f t="shared" si="1749"/>
        <v>0.16200000000000001</v>
      </c>
    </row>
    <row r="188" spans="4:81" ht="5.4" customHeight="1" x14ac:dyDescent="0.45">
      <c r="D188" s="71"/>
      <c r="E188" s="70"/>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c r="AZ188" s="67"/>
      <c r="BA188" s="67"/>
      <c r="BB188" s="67"/>
      <c r="BC188" s="67"/>
      <c r="BD188" s="67"/>
      <c r="BE188" s="67"/>
      <c r="BF188" s="67"/>
      <c r="BG188" s="67"/>
      <c r="BH188" s="67"/>
      <c r="BI188" s="67"/>
      <c r="BJ188" s="67"/>
      <c r="BK188" s="67"/>
      <c r="BL188" s="67"/>
      <c r="BM188" s="67"/>
      <c r="BN188" s="67"/>
      <c r="BO188" s="67"/>
      <c r="BP188" s="67"/>
      <c r="BQ188" s="67"/>
      <c r="BR188" s="67"/>
      <c r="BS188" s="67"/>
      <c r="BT188" s="67"/>
      <c r="BU188" s="67"/>
      <c r="BV188" s="67"/>
      <c r="BW188" s="67"/>
      <c r="BX188" s="67"/>
      <c r="BY188" s="67"/>
      <c r="BZ188" s="67"/>
      <c r="CA188" s="67"/>
      <c r="CB188" s="67"/>
      <c r="CC188" s="67"/>
    </row>
    <row r="189" spans="4:81" ht="10.199999999999999" customHeight="1" x14ac:dyDescent="0.45">
      <c r="D189" s="477" t="s">
        <v>178</v>
      </c>
      <c r="E189" s="80" t="s">
        <v>154</v>
      </c>
      <c r="F189" s="77">
        <f>F166</f>
        <v>33.333333333333329</v>
      </c>
      <c r="G189" s="113">
        <f t="shared" ref="G189:U189" si="1750">G166</f>
        <v>33.333333333333329</v>
      </c>
      <c r="H189" s="113">
        <f t="shared" si="1750"/>
        <v>33.333333333333329</v>
      </c>
      <c r="I189" s="113">
        <f t="shared" si="1750"/>
        <v>33.333333333333329</v>
      </c>
      <c r="J189" s="113">
        <f t="shared" si="1750"/>
        <v>33.333333333333329</v>
      </c>
      <c r="K189" s="113">
        <f t="shared" si="1750"/>
        <v>33.333333333333329</v>
      </c>
      <c r="L189" s="113">
        <f t="shared" si="1750"/>
        <v>33.333333333333329</v>
      </c>
      <c r="M189" s="113">
        <f t="shared" si="1750"/>
        <v>33.333333333333329</v>
      </c>
      <c r="N189" s="113">
        <f t="shared" si="1750"/>
        <v>33.333333333333329</v>
      </c>
      <c r="O189" s="113">
        <f t="shared" si="1750"/>
        <v>33.333333333333329</v>
      </c>
      <c r="P189" s="113">
        <f t="shared" si="1750"/>
        <v>33.333333333333329</v>
      </c>
      <c r="Q189" s="113">
        <f t="shared" si="1750"/>
        <v>33.333333333333329</v>
      </c>
      <c r="R189" s="113">
        <f t="shared" si="1750"/>
        <v>33.333333333333329</v>
      </c>
      <c r="S189" s="113">
        <f t="shared" si="1750"/>
        <v>33.333333333333329</v>
      </c>
      <c r="T189" s="113">
        <f t="shared" si="1750"/>
        <v>0</v>
      </c>
      <c r="U189" s="113">
        <f t="shared" si="1750"/>
        <v>0</v>
      </c>
      <c r="V189" s="113">
        <f t="shared" ref="V189:AM189" si="1751">V166</f>
        <v>0</v>
      </c>
      <c r="W189" s="113">
        <f t="shared" si="1751"/>
        <v>0</v>
      </c>
      <c r="X189" s="113">
        <f t="shared" si="1751"/>
        <v>0</v>
      </c>
      <c r="Y189" s="113">
        <f t="shared" si="1751"/>
        <v>0</v>
      </c>
      <c r="Z189" s="113">
        <f t="shared" si="1751"/>
        <v>0</v>
      </c>
      <c r="AA189" s="113">
        <f t="shared" si="1751"/>
        <v>0</v>
      </c>
      <c r="AB189" s="113">
        <f t="shared" si="1751"/>
        <v>0</v>
      </c>
      <c r="AC189" s="113">
        <f t="shared" si="1751"/>
        <v>0</v>
      </c>
      <c r="AD189" s="113">
        <f t="shared" si="1751"/>
        <v>0</v>
      </c>
      <c r="AE189" s="113">
        <f t="shared" si="1751"/>
        <v>0</v>
      </c>
      <c r="AF189" s="113">
        <f t="shared" si="1751"/>
        <v>0</v>
      </c>
      <c r="AG189" s="113">
        <f t="shared" si="1751"/>
        <v>0</v>
      </c>
      <c r="AH189" s="113">
        <f t="shared" si="1751"/>
        <v>0</v>
      </c>
      <c r="AI189" s="113">
        <f t="shared" si="1751"/>
        <v>0</v>
      </c>
      <c r="AJ189" s="113">
        <f t="shared" si="1751"/>
        <v>0</v>
      </c>
      <c r="AK189" s="113">
        <f t="shared" si="1751"/>
        <v>0</v>
      </c>
      <c r="AL189" s="113">
        <f t="shared" si="1751"/>
        <v>0</v>
      </c>
      <c r="AM189" s="113">
        <f t="shared" si="1751"/>
        <v>0</v>
      </c>
      <c r="AN189" s="113">
        <f t="shared" ref="AN189:BB189" si="1752">AN166</f>
        <v>0</v>
      </c>
      <c r="AO189" s="113">
        <f t="shared" si="1752"/>
        <v>0</v>
      </c>
      <c r="AP189" s="113">
        <f t="shared" si="1752"/>
        <v>0</v>
      </c>
      <c r="AQ189" s="113">
        <f t="shared" si="1752"/>
        <v>0</v>
      </c>
      <c r="AR189" s="113">
        <f t="shared" si="1752"/>
        <v>0</v>
      </c>
      <c r="AS189" s="113">
        <f t="shared" si="1752"/>
        <v>0</v>
      </c>
      <c r="AT189" s="113">
        <f t="shared" si="1752"/>
        <v>0</v>
      </c>
      <c r="AU189" s="113">
        <f t="shared" si="1752"/>
        <v>0</v>
      </c>
      <c r="AV189" s="113">
        <f t="shared" si="1752"/>
        <v>0</v>
      </c>
      <c r="AW189" s="113">
        <f t="shared" si="1752"/>
        <v>0</v>
      </c>
      <c r="AX189" s="113">
        <f t="shared" si="1752"/>
        <v>0</v>
      </c>
      <c r="AY189" s="113">
        <f t="shared" si="1752"/>
        <v>0</v>
      </c>
      <c r="AZ189" s="113">
        <f t="shared" si="1752"/>
        <v>0</v>
      </c>
      <c r="BA189" s="113">
        <f t="shared" si="1752"/>
        <v>0</v>
      </c>
      <c r="BB189" s="113">
        <f t="shared" si="1752"/>
        <v>0</v>
      </c>
      <c r="BC189" s="113">
        <f t="shared" ref="BC189:CC189" si="1753">BC166</f>
        <v>0</v>
      </c>
      <c r="BD189" s="113">
        <f t="shared" si="1753"/>
        <v>0</v>
      </c>
      <c r="BE189" s="113">
        <f t="shared" si="1753"/>
        <v>0</v>
      </c>
      <c r="BF189" s="113">
        <f t="shared" si="1753"/>
        <v>0</v>
      </c>
      <c r="BG189" s="113">
        <f t="shared" si="1753"/>
        <v>0</v>
      </c>
      <c r="BH189" s="113">
        <f t="shared" si="1753"/>
        <v>0</v>
      </c>
      <c r="BI189" s="113">
        <f t="shared" si="1753"/>
        <v>0</v>
      </c>
      <c r="BJ189" s="113">
        <f t="shared" si="1753"/>
        <v>0</v>
      </c>
      <c r="BK189" s="113">
        <f t="shared" si="1753"/>
        <v>0</v>
      </c>
      <c r="BL189" s="113">
        <f t="shared" si="1753"/>
        <v>0</v>
      </c>
      <c r="BM189" s="113">
        <f t="shared" si="1753"/>
        <v>0</v>
      </c>
      <c r="BN189" s="113">
        <f t="shared" si="1753"/>
        <v>0</v>
      </c>
      <c r="BO189" s="113">
        <f t="shared" si="1753"/>
        <v>0</v>
      </c>
      <c r="BP189" s="113">
        <f t="shared" si="1753"/>
        <v>0</v>
      </c>
      <c r="BQ189" s="113">
        <f t="shared" si="1753"/>
        <v>0</v>
      </c>
      <c r="BR189" s="113">
        <f t="shared" si="1753"/>
        <v>0</v>
      </c>
      <c r="BS189" s="113">
        <f t="shared" si="1753"/>
        <v>0</v>
      </c>
      <c r="BT189" s="113">
        <f t="shared" si="1753"/>
        <v>0</v>
      </c>
      <c r="BU189" s="113">
        <f t="shared" si="1753"/>
        <v>0</v>
      </c>
      <c r="BV189" s="113">
        <f t="shared" si="1753"/>
        <v>0</v>
      </c>
      <c r="BW189" s="113">
        <f t="shared" si="1753"/>
        <v>0</v>
      </c>
      <c r="BX189" s="113">
        <f t="shared" si="1753"/>
        <v>0</v>
      </c>
      <c r="BY189" s="113">
        <f t="shared" si="1753"/>
        <v>0</v>
      </c>
      <c r="BZ189" s="113">
        <f t="shared" si="1753"/>
        <v>0</v>
      </c>
      <c r="CA189" s="113">
        <f t="shared" si="1753"/>
        <v>0</v>
      </c>
      <c r="CB189" s="113">
        <f t="shared" si="1753"/>
        <v>0</v>
      </c>
      <c r="CC189" s="113">
        <f t="shared" si="1753"/>
        <v>0</v>
      </c>
    </row>
    <row r="190" spans="4:81" ht="10.199999999999999" customHeight="1" x14ac:dyDescent="0.45">
      <c r="D190" s="478"/>
      <c r="E190" s="81" t="s">
        <v>6</v>
      </c>
      <c r="F190" s="79">
        <f>IF(F189&gt;=135.5,139,IF(F189&gt;=129.5,133,IF(F189&gt;=123.5,127,IF(F189&gt;=117.5,121,IF(F189&gt;=111.5,115,IF(F189&gt;=105.5,109,IF(F189&gt;=100.5,103,IF(F189&gt;=95.5,98,IF(F189&gt;=90.5,93,IF(F189&gt;=85.5,88,IF(F189&gt;=81,83,IF(F189&gt;=77,79,IF(F189&gt;=73,75,IF(F189&gt;=69.5,71,IF(F189&gt;=66.5,68,IF(F189&gt;=63.5,65,IF(F189&gt;=60.5,62,IF(F189&gt;=57.5,59,IF(F189&gt;=54.5,56,IF(F189&gt;=51.5,53,IF(F189&gt;=48.5,50,IF(F189&gt;=45.5,47,IF(F189&gt;=42.5,44,IF(F189&gt;=39.5,41,IF(F189&gt;=37,38,IF(F189&gt;=35,36,IF(F189&gt;=33,34,IF(F189&gt;=31,32,IF(F189&gt;=29,30,IF(F189&gt;=27,28,IF(F189&gt;=25,26,IF(F189&gt;=23,24,IF(F402&gt;=21,22,IF(F189&gt;=19.5,20,IF(F189&gt;=18.5,19,IF(F189&gt;=17.5,18,IF(F189&gt;=16.5,17,IF(F189&gt;=15.5,16,IF(F189&gt;=14.6,15,IF(F189&gt;=13.8,14.2,IF(F189&gt;=13,13.4,IF(F189&gt;=12.2,12.6,IF(F189&gt;=11.4,11.8,IF(F189&gt;=10.7,11,IF(F402&gt;=10.1,10.4,IF(F189&gt;=9.3,9.8,IF(F189&gt;=8.3,8.8,IF(F189&gt;=7.3,7.8,IF(F189&gt;=6.3,6.8,58)))))))))))))))))))))))))))))))))))))))))))))))))</f>
        <v>34</v>
      </c>
      <c r="G190" s="110">
        <f t="shared" ref="G190:U190" si="1754">IF(G189&gt;=135.5,139,IF(G189&gt;=129.5,133,IF(G189&gt;=123.5,127,IF(G189&gt;=117.5,121,IF(G189&gt;=111.5,115,IF(G189&gt;=105.5,109,IF(G189&gt;=100.5,103,IF(G189&gt;=95.5,98,IF(G189&gt;=90.5,93,IF(G189&gt;=85.5,88,IF(G189&gt;=81,83,IF(G189&gt;=77,79,IF(G189&gt;=73,75,IF(G189&gt;=69.5,71,IF(G189&gt;=66.5,68,IF(G189&gt;=63.5,65,IF(G189&gt;=60.5,62,IF(G189&gt;=57.5,59,IF(G189&gt;=54.5,56,IF(G189&gt;=51.5,53,IF(G189&gt;=48.5,50,IF(G189&gt;=45.5,47,IF(G189&gt;=42.5,44,IF(G189&gt;=39.5,41,IF(G189&gt;=37,38,IF(G189&gt;=35,36,IF(G189&gt;=33,34,IF(G189&gt;=31,32,IF(G189&gt;=29,30,IF(G189&gt;=27,28,IF(G189&gt;=25,26,IF(G189&gt;=23,24,IF(G402&gt;=21,22,IF(G189&gt;=19.5,20,IF(G189&gt;=18.5,19,IF(G189&gt;=17.5,18,IF(G189&gt;=16.5,17,IF(G189&gt;=15.5,16,IF(G189&gt;=14.6,15,IF(G189&gt;=13.8,14.2,IF(G189&gt;=13,13.4,IF(G189&gt;=12.2,12.6,IF(G189&gt;=11.4,11.8,IF(G189&gt;=10.7,11,IF(G402&gt;=10.1,10.4,IF(G189&gt;=9.3,9.8,IF(G189&gt;=8.3,8.8,IF(G189&gt;=7.3,7.8,IF(G189&gt;=6.3,6.8,58)))))))))))))))))))))))))))))))))))))))))))))))))</f>
        <v>34</v>
      </c>
      <c r="H190" s="110">
        <f t="shared" si="1754"/>
        <v>34</v>
      </c>
      <c r="I190" s="110">
        <f t="shared" si="1754"/>
        <v>34</v>
      </c>
      <c r="J190" s="110">
        <f t="shared" si="1754"/>
        <v>34</v>
      </c>
      <c r="K190" s="110">
        <f t="shared" si="1754"/>
        <v>34</v>
      </c>
      <c r="L190" s="110">
        <f t="shared" si="1754"/>
        <v>34</v>
      </c>
      <c r="M190" s="110">
        <f t="shared" si="1754"/>
        <v>34</v>
      </c>
      <c r="N190" s="110">
        <f t="shared" si="1754"/>
        <v>34</v>
      </c>
      <c r="O190" s="110">
        <f t="shared" si="1754"/>
        <v>34</v>
      </c>
      <c r="P190" s="110">
        <f t="shared" si="1754"/>
        <v>34</v>
      </c>
      <c r="Q190" s="110">
        <f t="shared" si="1754"/>
        <v>34</v>
      </c>
      <c r="R190" s="110">
        <f t="shared" si="1754"/>
        <v>34</v>
      </c>
      <c r="S190" s="110">
        <f t="shared" si="1754"/>
        <v>34</v>
      </c>
      <c r="T190" s="110">
        <f t="shared" si="1754"/>
        <v>58</v>
      </c>
      <c r="U190" s="110">
        <f t="shared" si="1754"/>
        <v>58</v>
      </c>
      <c r="V190" s="110">
        <f t="shared" ref="V190" si="1755">IF(V189&gt;=135.5,139,IF(V189&gt;=129.5,133,IF(V189&gt;=123.5,127,IF(V189&gt;=117.5,121,IF(V189&gt;=111.5,115,IF(V189&gt;=105.5,109,IF(V189&gt;=100.5,103,IF(V189&gt;=95.5,98,IF(V189&gt;=90.5,93,IF(V189&gt;=85.5,88,IF(V189&gt;=81,83,IF(V189&gt;=77,79,IF(V189&gt;=73,75,IF(V189&gt;=69.5,71,IF(V189&gt;=66.5,68,IF(V189&gt;=63.5,65,IF(V189&gt;=60.5,62,IF(V189&gt;=57.5,59,IF(V189&gt;=54.5,56,IF(V189&gt;=51.5,53,IF(V189&gt;=48.5,50,IF(V189&gt;=45.5,47,IF(V189&gt;=42.5,44,IF(V189&gt;=39.5,41,IF(V189&gt;=37,38,IF(V189&gt;=35,36,IF(V189&gt;=33,34,IF(V189&gt;=31,32,IF(V189&gt;=29,30,IF(V189&gt;=27,28,IF(V189&gt;=25,26,IF(V189&gt;=23,24,IF(V402&gt;=21,22,IF(V189&gt;=19.5,20,IF(V189&gt;=18.5,19,IF(V189&gt;=17.5,18,IF(V189&gt;=16.5,17,IF(V189&gt;=15.5,16,IF(V189&gt;=14.6,15,IF(V189&gt;=13.8,14.2,IF(V189&gt;=13,13.4,IF(V189&gt;=12.2,12.6,IF(V189&gt;=11.4,11.8,IF(V189&gt;=10.7,11,IF(V402&gt;=10.1,10.4,IF(V189&gt;=9.3,9.8,IF(V189&gt;=8.3,8.8,IF(V189&gt;=7.3,7.8,IF(V189&gt;=6.3,6.8,58)))))))))))))))))))))))))))))))))))))))))))))))))</f>
        <v>58</v>
      </c>
      <c r="W190" s="110">
        <f t="shared" ref="W190" si="1756">IF(W189&gt;=135.5,139,IF(W189&gt;=129.5,133,IF(W189&gt;=123.5,127,IF(W189&gt;=117.5,121,IF(W189&gt;=111.5,115,IF(W189&gt;=105.5,109,IF(W189&gt;=100.5,103,IF(W189&gt;=95.5,98,IF(W189&gt;=90.5,93,IF(W189&gt;=85.5,88,IF(W189&gt;=81,83,IF(W189&gt;=77,79,IF(W189&gt;=73,75,IF(W189&gt;=69.5,71,IF(W189&gt;=66.5,68,IF(W189&gt;=63.5,65,IF(W189&gt;=60.5,62,IF(W189&gt;=57.5,59,IF(W189&gt;=54.5,56,IF(W189&gt;=51.5,53,IF(W189&gt;=48.5,50,IF(W189&gt;=45.5,47,IF(W189&gt;=42.5,44,IF(W189&gt;=39.5,41,IF(W189&gt;=37,38,IF(W189&gt;=35,36,IF(W189&gt;=33,34,IF(W189&gt;=31,32,IF(W189&gt;=29,30,IF(W189&gt;=27,28,IF(W189&gt;=25,26,IF(W189&gt;=23,24,IF(W402&gt;=21,22,IF(W189&gt;=19.5,20,IF(W189&gt;=18.5,19,IF(W189&gt;=17.5,18,IF(W189&gt;=16.5,17,IF(W189&gt;=15.5,16,IF(W189&gt;=14.6,15,IF(W189&gt;=13.8,14.2,IF(W189&gt;=13,13.4,IF(W189&gt;=12.2,12.6,IF(W189&gt;=11.4,11.8,IF(W189&gt;=10.7,11,IF(W402&gt;=10.1,10.4,IF(W189&gt;=9.3,9.8,IF(W189&gt;=8.3,8.8,IF(W189&gt;=7.3,7.8,IF(W189&gt;=6.3,6.8,58)))))))))))))))))))))))))))))))))))))))))))))))))</f>
        <v>58</v>
      </c>
      <c r="X190" s="110">
        <f t="shared" ref="X190" si="1757">IF(X189&gt;=135.5,139,IF(X189&gt;=129.5,133,IF(X189&gt;=123.5,127,IF(X189&gt;=117.5,121,IF(X189&gt;=111.5,115,IF(X189&gt;=105.5,109,IF(X189&gt;=100.5,103,IF(X189&gt;=95.5,98,IF(X189&gt;=90.5,93,IF(X189&gt;=85.5,88,IF(X189&gt;=81,83,IF(X189&gt;=77,79,IF(X189&gt;=73,75,IF(X189&gt;=69.5,71,IF(X189&gt;=66.5,68,IF(X189&gt;=63.5,65,IF(X189&gt;=60.5,62,IF(X189&gt;=57.5,59,IF(X189&gt;=54.5,56,IF(X189&gt;=51.5,53,IF(X189&gt;=48.5,50,IF(X189&gt;=45.5,47,IF(X189&gt;=42.5,44,IF(X189&gt;=39.5,41,IF(X189&gt;=37,38,IF(X189&gt;=35,36,IF(X189&gt;=33,34,IF(X189&gt;=31,32,IF(X189&gt;=29,30,IF(X189&gt;=27,28,IF(X189&gt;=25,26,IF(X189&gt;=23,24,IF(X402&gt;=21,22,IF(X189&gt;=19.5,20,IF(X189&gt;=18.5,19,IF(X189&gt;=17.5,18,IF(X189&gt;=16.5,17,IF(X189&gt;=15.5,16,IF(X189&gt;=14.6,15,IF(X189&gt;=13.8,14.2,IF(X189&gt;=13,13.4,IF(X189&gt;=12.2,12.6,IF(X189&gt;=11.4,11.8,IF(X189&gt;=10.7,11,IF(X402&gt;=10.1,10.4,IF(X189&gt;=9.3,9.8,IF(X189&gt;=8.3,8.8,IF(X189&gt;=7.3,7.8,IF(X189&gt;=6.3,6.8,58)))))))))))))))))))))))))))))))))))))))))))))))))</f>
        <v>58</v>
      </c>
      <c r="Y190" s="110">
        <f t="shared" ref="Y190" si="1758">IF(Y189&gt;=135.5,139,IF(Y189&gt;=129.5,133,IF(Y189&gt;=123.5,127,IF(Y189&gt;=117.5,121,IF(Y189&gt;=111.5,115,IF(Y189&gt;=105.5,109,IF(Y189&gt;=100.5,103,IF(Y189&gt;=95.5,98,IF(Y189&gt;=90.5,93,IF(Y189&gt;=85.5,88,IF(Y189&gt;=81,83,IF(Y189&gt;=77,79,IF(Y189&gt;=73,75,IF(Y189&gt;=69.5,71,IF(Y189&gt;=66.5,68,IF(Y189&gt;=63.5,65,IF(Y189&gt;=60.5,62,IF(Y189&gt;=57.5,59,IF(Y189&gt;=54.5,56,IF(Y189&gt;=51.5,53,IF(Y189&gt;=48.5,50,IF(Y189&gt;=45.5,47,IF(Y189&gt;=42.5,44,IF(Y189&gt;=39.5,41,IF(Y189&gt;=37,38,IF(Y189&gt;=35,36,IF(Y189&gt;=33,34,IF(Y189&gt;=31,32,IF(Y189&gt;=29,30,IF(Y189&gt;=27,28,IF(Y189&gt;=25,26,IF(Y189&gt;=23,24,IF(Y402&gt;=21,22,IF(Y189&gt;=19.5,20,IF(Y189&gt;=18.5,19,IF(Y189&gt;=17.5,18,IF(Y189&gt;=16.5,17,IF(Y189&gt;=15.5,16,IF(Y189&gt;=14.6,15,IF(Y189&gt;=13.8,14.2,IF(Y189&gt;=13,13.4,IF(Y189&gt;=12.2,12.6,IF(Y189&gt;=11.4,11.8,IF(Y189&gt;=10.7,11,IF(Y402&gt;=10.1,10.4,IF(Y189&gt;=9.3,9.8,IF(Y189&gt;=8.3,8.8,IF(Y189&gt;=7.3,7.8,IF(Y189&gt;=6.3,6.8,58)))))))))))))))))))))))))))))))))))))))))))))))))</f>
        <v>58</v>
      </c>
      <c r="Z190" s="110">
        <f t="shared" ref="Z190" si="1759">IF(Z189&gt;=135.5,139,IF(Z189&gt;=129.5,133,IF(Z189&gt;=123.5,127,IF(Z189&gt;=117.5,121,IF(Z189&gt;=111.5,115,IF(Z189&gt;=105.5,109,IF(Z189&gt;=100.5,103,IF(Z189&gt;=95.5,98,IF(Z189&gt;=90.5,93,IF(Z189&gt;=85.5,88,IF(Z189&gt;=81,83,IF(Z189&gt;=77,79,IF(Z189&gt;=73,75,IF(Z189&gt;=69.5,71,IF(Z189&gt;=66.5,68,IF(Z189&gt;=63.5,65,IF(Z189&gt;=60.5,62,IF(Z189&gt;=57.5,59,IF(Z189&gt;=54.5,56,IF(Z189&gt;=51.5,53,IF(Z189&gt;=48.5,50,IF(Z189&gt;=45.5,47,IF(Z189&gt;=42.5,44,IF(Z189&gt;=39.5,41,IF(Z189&gt;=37,38,IF(Z189&gt;=35,36,IF(Z189&gt;=33,34,IF(Z189&gt;=31,32,IF(Z189&gt;=29,30,IF(Z189&gt;=27,28,IF(Z189&gt;=25,26,IF(Z189&gt;=23,24,IF(Z402&gt;=21,22,IF(Z189&gt;=19.5,20,IF(Z189&gt;=18.5,19,IF(Z189&gt;=17.5,18,IF(Z189&gt;=16.5,17,IF(Z189&gt;=15.5,16,IF(Z189&gt;=14.6,15,IF(Z189&gt;=13.8,14.2,IF(Z189&gt;=13,13.4,IF(Z189&gt;=12.2,12.6,IF(Z189&gt;=11.4,11.8,IF(Z189&gt;=10.7,11,IF(Z402&gt;=10.1,10.4,IF(Z189&gt;=9.3,9.8,IF(Z189&gt;=8.3,8.8,IF(Z189&gt;=7.3,7.8,IF(Z189&gt;=6.3,6.8,58)))))))))))))))))))))))))))))))))))))))))))))))))</f>
        <v>58</v>
      </c>
      <c r="AA190" s="110">
        <f t="shared" ref="AA190" si="1760">IF(AA189&gt;=135.5,139,IF(AA189&gt;=129.5,133,IF(AA189&gt;=123.5,127,IF(AA189&gt;=117.5,121,IF(AA189&gt;=111.5,115,IF(AA189&gt;=105.5,109,IF(AA189&gt;=100.5,103,IF(AA189&gt;=95.5,98,IF(AA189&gt;=90.5,93,IF(AA189&gt;=85.5,88,IF(AA189&gt;=81,83,IF(AA189&gt;=77,79,IF(AA189&gt;=73,75,IF(AA189&gt;=69.5,71,IF(AA189&gt;=66.5,68,IF(AA189&gt;=63.5,65,IF(AA189&gt;=60.5,62,IF(AA189&gt;=57.5,59,IF(AA189&gt;=54.5,56,IF(AA189&gt;=51.5,53,IF(AA189&gt;=48.5,50,IF(AA189&gt;=45.5,47,IF(AA189&gt;=42.5,44,IF(AA189&gt;=39.5,41,IF(AA189&gt;=37,38,IF(AA189&gt;=35,36,IF(AA189&gt;=33,34,IF(AA189&gt;=31,32,IF(AA189&gt;=29,30,IF(AA189&gt;=27,28,IF(AA189&gt;=25,26,IF(AA189&gt;=23,24,IF(AA402&gt;=21,22,IF(AA189&gt;=19.5,20,IF(AA189&gt;=18.5,19,IF(AA189&gt;=17.5,18,IF(AA189&gt;=16.5,17,IF(AA189&gt;=15.5,16,IF(AA189&gt;=14.6,15,IF(AA189&gt;=13.8,14.2,IF(AA189&gt;=13,13.4,IF(AA189&gt;=12.2,12.6,IF(AA189&gt;=11.4,11.8,IF(AA189&gt;=10.7,11,IF(AA402&gt;=10.1,10.4,IF(AA189&gt;=9.3,9.8,IF(AA189&gt;=8.3,8.8,IF(AA189&gt;=7.3,7.8,IF(AA189&gt;=6.3,6.8,58)))))))))))))))))))))))))))))))))))))))))))))))))</f>
        <v>58</v>
      </c>
      <c r="AB190" s="110">
        <f t="shared" ref="AB190" si="1761">IF(AB189&gt;=135.5,139,IF(AB189&gt;=129.5,133,IF(AB189&gt;=123.5,127,IF(AB189&gt;=117.5,121,IF(AB189&gt;=111.5,115,IF(AB189&gt;=105.5,109,IF(AB189&gt;=100.5,103,IF(AB189&gt;=95.5,98,IF(AB189&gt;=90.5,93,IF(AB189&gt;=85.5,88,IF(AB189&gt;=81,83,IF(AB189&gt;=77,79,IF(AB189&gt;=73,75,IF(AB189&gt;=69.5,71,IF(AB189&gt;=66.5,68,IF(AB189&gt;=63.5,65,IF(AB189&gt;=60.5,62,IF(AB189&gt;=57.5,59,IF(AB189&gt;=54.5,56,IF(AB189&gt;=51.5,53,IF(AB189&gt;=48.5,50,IF(AB189&gt;=45.5,47,IF(AB189&gt;=42.5,44,IF(AB189&gt;=39.5,41,IF(AB189&gt;=37,38,IF(AB189&gt;=35,36,IF(AB189&gt;=33,34,IF(AB189&gt;=31,32,IF(AB189&gt;=29,30,IF(AB189&gt;=27,28,IF(AB189&gt;=25,26,IF(AB189&gt;=23,24,IF(AB402&gt;=21,22,IF(AB189&gt;=19.5,20,IF(AB189&gt;=18.5,19,IF(AB189&gt;=17.5,18,IF(AB189&gt;=16.5,17,IF(AB189&gt;=15.5,16,IF(AB189&gt;=14.6,15,IF(AB189&gt;=13.8,14.2,IF(AB189&gt;=13,13.4,IF(AB189&gt;=12.2,12.6,IF(AB189&gt;=11.4,11.8,IF(AB189&gt;=10.7,11,IF(AB402&gt;=10.1,10.4,IF(AB189&gt;=9.3,9.8,IF(AB189&gt;=8.3,8.8,IF(AB189&gt;=7.3,7.8,IF(AB189&gt;=6.3,6.8,58)))))))))))))))))))))))))))))))))))))))))))))))))</f>
        <v>58</v>
      </c>
      <c r="AC190" s="110">
        <f t="shared" ref="AC190" si="1762">IF(AC189&gt;=135.5,139,IF(AC189&gt;=129.5,133,IF(AC189&gt;=123.5,127,IF(AC189&gt;=117.5,121,IF(AC189&gt;=111.5,115,IF(AC189&gt;=105.5,109,IF(AC189&gt;=100.5,103,IF(AC189&gt;=95.5,98,IF(AC189&gt;=90.5,93,IF(AC189&gt;=85.5,88,IF(AC189&gt;=81,83,IF(AC189&gt;=77,79,IF(AC189&gt;=73,75,IF(AC189&gt;=69.5,71,IF(AC189&gt;=66.5,68,IF(AC189&gt;=63.5,65,IF(AC189&gt;=60.5,62,IF(AC189&gt;=57.5,59,IF(AC189&gt;=54.5,56,IF(AC189&gt;=51.5,53,IF(AC189&gt;=48.5,50,IF(AC189&gt;=45.5,47,IF(AC189&gt;=42.5,44,IF(AC189&gt;=39.5,41,IF(AC189&gt;=37,38,IF(AC189&gt;=35,36,IF(AC189&gt;=33,34,IF(AC189&gt;=31,32,IF(AC189&gt;=29,30,IF(AC189&gt;=27,28,IF(AC189&gt;=25,26,IF(AC189&gt;=23,24,IF(AC402&gt;=21,22,IF(AC189&gt;=19.5,20,IF(AC189&gt;=18.5,19,IF(AC189&gt;=17.5,18,IF(AC189&gt;=16.5,17,IF(AC189&gt;=15.5,16,IF(AC189&gt;=14.6,15,IF(AC189&gt;=13.8,14.2,IF(AC189&gt;=13,13.4,IF(AC189&gt;=12.2,12.6,IF(AC189&gt;=11.4,11.8,IF(AC189&gt;=10.7,11,IF(AC402&gt;=10.1,10.4,IF(AC189&gt;=9.3,9.8,IF(AC189&gt;=8.3,8.8,IF(AC189&gt;=7.3,7.8,IF(AC189&gt;=6.3,6.8,58)))))))))))))))))))))))))))))))))))))))))))))))))</f>
        <v>58</v>
      </c>
      <c r="AD190" s="110">
        <f t="shared" ref="AD190" si="1763">IF(AD189&gt;=135.5,139,IF(AD189&gt;=129.5,133,IF(AD189&gt;=123.5,127,IF(AD189&gt;=117.5,121,IF(AD189&gt;=111.5,115,IF(AD189&gt;=105.5,109,IF(AD189&gt;=100.5,103,IF(AD189&gt;=95.5,98,IF(AD189&gt;=90.5,93,IF(AD189&gt;=85.5,88,IF(AD189&gt;=81,83,IF(AD189&gt;=77,79,IF(AD189&gt;=73,75,IF(AD189&gt;=69.5,71,IF(AD189&gt;=66.5,68,IF(AD189&gt;=63.5,65,IF(AD189&gt;=60.5,62,IF(AD189&gt;=57.5,59,IF(AD189&gt;=54.5,56,IF(AD189&gt;=51.5,53,IF(AD189&gt;=48.5,50,IF(AD189&gt;=45.5,47,IF(AD189&gt;=42.5,44,IF(AD189&gt;=39.5,41,IF(AD189&gt;=37,38,IF(AD189&gt;=35,36,IF(AD189&gt;=33,34,IF(AD189&gt;=31,32,IF(AD189&gt;=29,30,IF(AD189&gt;=27,28,IF(AD189&gt;=25,26,IF(AD189&gt;=23,24,IF(AD402&gt;=21,22,IF(AD189&gt;=19.5,20,IF(AD189&gt;=18.5,19,IF(AD189&gt;=17.5,18,IF(AD189&gt;=16.5,17,IF(AD189&gt;=15.5,16,IF(AD189&gt;=14.6,15,IF(AD189&gt;=13.8,14.2,IF(AD189&gt;=13,13.4,IF(AD189&gt;=12.2,12.6,IF(AD189&gt;=11.4,11.8,IF(AD189&gt;=10.7,11,IF(AD402&gt;=10.1,10.4,IF(AD189&gt;=9.3,9.8,IF(AD189&gt;=8.3,8.8,IF(AD189&gt;=7.3,7.8,IF(AD189&gt;=6.3,6.8,58)))))))))))))))))))))))))))))))))))))))))))))))))</f>
        <v>58</v>
      </c>
      <c r="AE190" s="110">
        <f t="shared" ref="AE190" si="1764">IF(AE189&gt;=135.5,139,IF(AE189&gt;=129.5,133,IF(AE189&gt;=123.5,127,IF(AE189&gt;=117.5,121,IF(AE189&gt;=111.5,115,IF(AE189&gt;=105.5,109,IF(AE189&gt;=100.5,103,IF(AE189&gt;=95.5,98,IF(AE189&gt;=90.5,93,IF(AE189&gt;=85.5,88,IF(AE189&gt;=81,83,IF(AE189&gt;=77,79,IF(AE189&gt;=73,75,IF(AE189&gt;=69.5,71,IF(AE189&gt;=66.5,68,IF(AE189&gt;=63.5,65,IF(AE189&gt;=60.5,62,IF(AE189&gt;=57.5,59,IF(AE189&gt;=54.5,56,IF(AE189&gt;=51.5,53,IF(AE189&gt;=48.5,50,IF(AE189&gt;=45.5,47,IF(AE189&gt;=42.5,44,IF(AE189&gt;=39.5,41,IF(AE189&gt;=37,38,IF(AE189&gt;=35,36,IF(AE189&gt;=33,34,IF(AE189&gt;=31,32,IF(AE189&gt;=29,30,IF(AE189&gt;=27,28,IF(AE189&gt;=25,26,IF(AE189&gt;=23,24,IF(AE402&gt;=21,22,IF(AE189&gt;=19.5,20,IF(AE189&gt;=18.5,19,IF(AE189&gt;=17.5,18,IF(AE189&gt;=16.5,17,IF(AE189&gt;=15.5,16,IF(AE189&gt;=14.6,15,IF(AE189&gt;=13.8,14.2,IF(AE189&gt;=13,13.4,IF(AE189&gt;=12.2,12.6,IF(AE189&gt;=11.4,11.8,IF(AE189&gt;=10.7,11,IF(AE402&gt;=10.1,10.4,IF(AE189&gt;=9.3,9.8,IF(AE189&gt;=8.3,8.8,IF(AE189&gt;=7.3,7.8,IF(AE189&gt;=6.3,6.8,58)))))))))))))))))))))))))))))))))))))))))))))))))</f>
        <v>58</v>
      </c>
      <c r="AF190" s="110">
        <f t="shared" ref="AF190" si="1765">IF(AF189&gt;=135.5,139,IF(AF189&gt;=129.5,133,IF(AF189&gt;=123.5,127,IF(AF189&gt;=117.5,121,IF(AF189&gt;=111.5,115,IF(AF189&gt;=105.5,109,IF(AF189&gt;=100.5,103,IF(AF189&gt;=95.5,98,IF(AF189&gt;=90.5,93,IF(AF189&gt;=85.5,88,IF(AF189&gt;=81,83,IF(AF189&gt;=77,79,IF(AF189&gt;=73,75,IF(AF189&gt;=69.5,71,IF(AF189&gt;=66.5,68,IF(AF189&gt;=63.5,65,IF(AF189&gt;=60.5,62,IF(AF189&gt;=57.5,59,IF(AF189&gt;=54.5,56,IF(AF189&gt;=51.5,53,IF(AF189&gt;=48.5,50,IF(AF189&gt;=45.5,47,IF(AF189&gt;=42.5,44,IF(AF189&gt;=39.5,41,IF(AF189&gt;=37,38,IF(AF189&gt;=35,36,IF(AF189&gt;=33,34,IF(AF189&gt;=31,32,IF(AF189&gt;=29,30,IF(AF189&gt;=27,28,IF(AF189&gt;=25,26,IF(AF189&gt;=23,24,IF(AF402&gt;=21,22,IF(AF189&gt;=19.5,20,IF(AF189&gt;=18.5,19,IF(AF189&gt;=17.5,18,IF(AF189&gt;=16.5,17,IF(AF189&gt;=15.5,16,IF(AF189&gt;=14.6,15,IF(AF189&gt;=13.8,14.2,IF(AF189&gt;=13,13.4,IF(AF189&gt;=12.2,12.6,IF(AF189&gt;=11.4,11.8,IF(AF189&gt;=10.7,11,IF(AF402&gt;=10.1,10.4,IF(AF189&gt;=9.3,9.8,IF(AF189&gt;=8.3,8.8,IF(AF189&gt;=7.3,7.8,IF(AF189&gt;=6.3,6.8,58)))))))))))))))))))))))))))))))))))))))))))))))))</f>
        <v>58</v>
      </c>
      <c r="AG190" s="110">
        <f t="shared" ref="AG190" si="1766">IF(AG189&gt;=135.5,139,IF(AG189&gt;=129.5,133,IF(AG189&gt;=123.5,127,IF(AG189&gt;=117.5,121,IF(AG189&gt;=111.5,115,IF(AG189&gt;=105.5,109,IF(AG189&gt;=100.5,103,IF(AG189&gt;=95.5,98,IF(AG189&gt;=90.5,93,IF(AG189&gt;=85.5,88,IF(AG189&gt;=81,83,IF(AG189&gt;=77,79,IF(AG189&gt;=73,75,IF(AG189&gt;=69.5,71,IF(AG189&gt;=66.5,68,IF(AG189&gt;=63.5,65,IF(AG189&gt;=60.5,62,IF(AG189&gt;=57.5,59,IF(AG189&gt;=54.5,56,IF(AG189&gt;=51.5,53,IF(AG189&gt;=48.5,50,IF(AG189&gt;=45.5,47,IF(AG189&gt;=42.5,44,IF(AG189&gt;=39.5,41,IF(AG189&gt;=37,38,IF(AG189&gt;=35,36,IF(AG189&gt;=33,34,IF(AG189&gt;=31,32,IF(AG189&gt;=29,30,IF(AG189&gt;=27,28,IF(AG189&gt;=25,26,IF(AG189&gt;=23,24,IF(AG402&gt;=21,22,IF(AG189&gt;=19.5,20,IF(AG189&gt;=18.5,19,IF(AG189&gt;=17.5,18,IF(AG189&gt;=16.5,17,IF(AG189&gt;=15.5,16,IF(AG189&gt;=14.6,15,IF(AG189&gt;=13.8,14.2,IF(AG189&gt;=13,13.4,IF(AG189&gt;=12.2,12.6,IF(AG189&gt;=11.4,11.8,IF(AG189&gt;=10.7,11,IF(AG402&gt;=10.1,10.4,IF(AG189&gt;=9.3,9.8,IF(AG189&gt;=8.3,8.8,IF(AG189&gt;=7.3,7.8,IF(AG189&gt;=6.3,6.8,58)))))))))))))))))))))))))))))))))))))))))))))))))</f>
        <v>58</v>
      </c>
      <c r="AH190" s="110">
        <f t="shared" ref="AH190" si="1767">IF(AH189&gt;=135.5,139,IF(AH189&gt;=129.5,133,IF(AH189&gt;=123.5,127,IF(AH189&gt;=117.5,121,IF(AH189&gt;=111.5,115,IF(AH189&gt;=105.5,109,IF(AH189&gt;=100.5,103,IF(AH189&gt;=95.5,98,IF(AH189&gt;=90.5,93,IF(AH189&gt;=85.5,88,IF(AH189&gt;=81,83,IF(AH189&gt;=77,79,IF(AH189&gt;=73,75,IF(AH189&gt;=69.5,71,IF(AH189&gt;=66.5,68,IF(AH189&gt;=63.5,65,IF(AH189&gt;=60.5,62,IF(AH189&gt;=57.5,59,IF(AH189&gt;=54.5,56,IF(AH189&gt;=51.5,53,IF(AH189&gt;=48.5,50,IF(AH189&gt;=45.5,47,IF(AH189&gt;=42.5,44,IF(AH189&gt;=39.5,41,IF(AH189&gt;=37,38,IF(AH189&gt;=35,36,IF(AH189&gt;=33,34,IF(AH189&gt;=31,32,IF(AH189&gt;=29,30,IF(AH189&gt;=27,28,IF(AH189&gt;=25,26,IF(AH189&gt;=23,24,IF(AH402&gt;=21,22,IF(AH189&gt;=19.5,20,IF(AH189&gt;=18.5,19,IF(AH189&gt;=17.5,18,IF(AH189&gt;=16.5,17,IF(AH189&gt;=15.5,16,IF(AH189&gt;=14.6,15,IF(AH189&gt;=13.8,14.2,IF(AH189&gt;=13,13.4,IF(AH189&gt;=12.2,12.6,IF(AH189&gt;=11.4,11.8,IF(AH189&gt;=10.7,11,IF(AH402&gt;=10.1,10.4,IF(AH189&gt;=9.3,9.8,IF(AH189&gt;=8.3,8.8,IF(AH189&gt;=7.3,7.8,IF(AH189&gt;=6.3,6.8,58)))))))))))))))))))))))))))))))))))))))))))))))))</f>
        <v>58</v>
      </c>
      <c r="AI190" s="110">
        <f t="shared" ref="AI190:AJ190" si="1768">IF(AI189&gt;=135.5,139,IF(AI189&gt;=129.5,133,IF(AI189&gt;=123.5,127,IF(AI189&gt;=117.5,121,IF(AI189&gt;=111.5,115,IF(AI189&gt;=105.5,109,IF(AI189&gt;=100.5,103,IF(AI189&gt;=95.5,98,IF(AI189&gt;=90.5,93,IF(AI189&gt;=85.5,88,IF(AI189&gt;=81,83,IF(AI189&gt;=77,79,IF(AI189&gt;=73,75,IF(AI189&gt;=69.5,71,IF(AI189&gt;=66.5,68,IF(AI189&gt;=63.5,65,IF(AI189&gt;=60.5,62,IF(AI189&gt;=57.5,59,IF(AI189&gt;=54.5,56,IF(AI189&gt;=51.5,53,IF(AI189&gt;=48.5,50,IF(AI189&gt;=45.5,47,IF(AI189&gt;=42.5,44,IF(AI189&gt;=39.5,41,IF(AI189&gt;=37,38,IF(AI189&gt;=35,36,IF(AI189&gt;=33,34,IF(AI189&gt;=31,32,IF(AI189&gt;=29,30,IF(AI189&gt;=27,28,IF(AI189&gt;=25,26,IF(AI189&gt;=23,24,IF(AI402&gt;=21,22,IF(AI189&gt;=19.5,20,IF(AI189&gt;=18.5,19,IF(AI189&gt;=17.5,18,IF(AI189&gt;=16.5,17,IF(AI189&gt;=15.5,16,IF(AI189&gt;=14.6,15,IF(AI189&gt;=13.8,14.2,IF(AI189&gt;=13,13.4,IF(AI189&gt;=12.2,12.6,IF(AI189&gt;=11.4,11.8,IF(AI189&gt;=10.7,11,IF(AI402&gt;=10.1,10.4,IF(AI189&gt;=9.3,9.8,IF(AI189&gt;=8.3,8.8,IF(AI189&gt;=7.3,7.8,IF(AI189&gt;=6.3,6.8,58)))))))))))))))))))))))))))))))))))))))))))))))))</f>
        <v>58</v>
      </c>
      <c r="AJ190" s="110">
        <f t="shared" si="1768"/>
        <v>58</v>
      </c>
      <c r="AK190" s="110">
        <f t="shared" ref="AK190" si="1769">IF(AK189&gt;=135.5,139,IF(AK189&gt;=129.5,133,IF(AK189&gt;=123.5,127,IF(AK189&gt;=117.5,121,IF(AK189&gt;=111.5,115,IF(AK189&gt;=105.5,109,IF(AK189&gt;=100.5,103,IF(AK189&gt;=95.5,98,IF(AK189&gt;=90.5,93,IF(AK189&gt;=85.5,88,IF(AK189&gt;=81,83,IF(AK189&gt;=77,79,IF(AK189&gt;=73,75,IF(AK189&gt;=69.5,71,IF(AK189&gt;=66.5,68,IF(AK189&gt;=63.5,65,IF(AK189&gt;=60.5,62,IF(AK189&gt;=57.5,59,IF(AK189&gt;=54.5,56,IF(AK189&gt;=51.5,53,IF(AK189&gt;=48.5,50,IF(AK189&gt;=45.5,47,IF(AK189&gt;=42.5,44,IF(AK189&gt;=39.5,41,IF(AK189&gt;=37,38,IF(AK189&gt;=35,36,IF(AK189&gt;=33,34,IF(AK189&gt;=31,32,IF(AK189&gt;=29,30,IF(AK189&gt;=27,28,IF(AK189&gt;=25,26,IF(AK189&gt;=23,24,IF(AK402&gt;=21,22,IF(AK189&gt;=19.5,20,IF(AK189&gt;=18.5,19,IF(AK189&gt;=17.5,18,IF(AK189&gt;=16.5,17,IF(AK189&gt;=15.5,16,IF(AK189&gt;=14.6,15,IF(AK189&gt;=13.8,14.2,IF(AK189&gt;=13,13.4,IF(AK189&gt;=12.2,12.6,IF(AK189&gt;=11.4,11.8,IF(AK189&gt;=10.7,11,IF(AK402&gt;=10.1,10.4,IF(AK189&gt;=9.3,9.8,IF(AK189&gt;=8.3,8.8,IF(AK189&gt;=7.3,7.8,IF(AK189&gt;=6.3,6.8,58)))))))))))))))))))))))))))))))))))))))))))))))))</f>
        <v>58</v>
      </c>
      <c r="AL190" s="110">
        <f t="shared" ref="AL190" si="1770">IF(AL189&gt;=135.5,139,IF(AL189&gt;=129.5,133,IF(AL189&gt;=123.5,127,IF(AL189&gt;=117.5,121,IF(AL189&gt;=111.5,115,IF(AL189&gt;=105.5,109,IF(AL189&gt;=100.5,103,IF(AL189&gt;=95.5,98,IF(AL189&gt;=90.5,93,IF(AL189&gt;=85.5,88,IF(AL189&gt;=81,83,IF(AL189&gt;=77,79,IF(AL189&gt;=73,75,IF(AL189&gt;=69.5,71,IF(AL189&gt;=66.5,68,IF(AL189&gt;=63.5,65,IF(AL189&gt;=60.5,62,IF(AL189&gt;=57.5,59,IF(AL189&gt;=54.5,56,IF(AL189&gt;=51.5,53,IF(AL189&gt;=48.5,50,IF(AL189&gt;=45.5,47,IF(AL189&gt;=42.5,44,IF(AL189&gt;=39.5,41,IF(AL189&gt;=37,38,IF(AL189&gt;=35,36,IF(AL189&gt;=33,34,IF(AL189&gt;=31,32,IF(AL189&gt;=29,30,IF(AL189&gt;=27,28,IF(AL189&gt;=25,26,IF(AL189&gt;=23,24,IF(AL402&gt;=21,22,IF(AL189&gt;=19.5,20,IF(AL189&gt;=18.5,19,IF(AL189&gt;=17.5,18,IF(AL189&gt;=16.5,17,IF(AL189&gt;=15.5,16,IF(AL189&gt;=14.6,15,IF(AL189&gt;=13.8,14.2,IF(AL189&gt;=13,13.4,IF(AL189&gt;=12.2,12.6,IF(AL189&gt;=11.4,11.8,IF(AL189&gt;=10.7,11,IF(AL402&gt;=10.1,10.4,IF(AL189&gt;=9.3,9.8,IF(AL189&gt;=8.3,8.8,IF(AL189&gt;=7.3,7.8,IF(AL189&gt;=6.3,6.8,58)))))))))))))))))))))))))))))))))))))))))))))))))</f>
        <v>58</v>
      </c>
      <c r="AM190" s="110">
        <f t="shared" ref="AM190" si="1771">IF(AM189&gt;=135.5,139,IF(AM189&gt;=129.5,133,IF(AM189&gt;=123.5,127,IF(AM189&gt;=117.5,121,IF(AM189&gt;=111.5,115,IF(AM189&gt;=105.5,109,IF(AM189&gt;=100.5,103,IF(AM189&gt;=95.5,98,IF(AM189&gt;=90.5,93,IF(AM189&gt;=85.5,88,IF(AM189&gt;=81,83,IF(AM189&gt;=77,79,IF(AM189&gt;=73,75,IF(AM189&gt;=69.5,71,IF(AM189&gt;=66.5,68,IF(AM189&gt;=63.5,65,IF(AM189&gt;=60.5,62,IF(AM189&gt;=57.5,59,IF(AM189&gt;=54.5,56,IF(AM189&gt;=51.5,53,IF(AM189&gt;=48.5,50,IF(AM189&gt;=45.5,47,IF(AM189&gt;=42.5,44,IF(AM189&gt;=39.5,41,IF(AM189&gt;=37,38,IF(AM189&gt;=35,36,IF(AM189&gt;=33,34,IF(AM189&gt;=31,32,IF(AM189&gt;=29,30,IF(AM189&gt;=27,28,IF(AM189&gt;=25,26,IF(AM189&gt;=23,24,IF(AM402&gt;=21,22,IF(AM189&gt;=19.5,20,IF(AM189&gt;=18.5,19,IF(AM189&gt;=17.5,18,IF(AM189&gt;=16.5,17,IF(AM189&gt;=15.5,16,IF(AM189&gt;=14.6,15,IF(AM189&gt;=13.8,14.2,IF(AM189&gt;=13,13.4,IF(AM189&gt;=12.2,12.6,IF(AM189&gt;=11.4,11.8,IF(AM189&gt;=10.7,11,IF(AM402&gt;=10.1,10.4,IF(AM189&gt;=9.3,9.8,IF(AM189&gt;=8.3,8.8,IF(AM189&gt;=7.3,7.8,IF(AM189&gt;=6.3,6.8,58)))))))))))))))))))))))))))))))))))))))))))))))))</f>
        <v>58</v>
      </c>
      <c r="AN190" s="110">
        <f t="shared" ref="AN190" si="1772">IF(AN189&gt;=135.5,139,IF(AN189&gt;=129.5,133,IF(AN189&gt;=123.5,127,IF(AN189&gt;=117.5,121,IF(AN189&gt;=111.5,115,IF(AN189&gt;=105.5,109,IF(AN189&gt;=100.5,103,IF(AN189&gt;=95.5,98,IF(AN189&gt;=90.5,93,IF(AN189&gt;=85.5,88,IF(AN189&gt;=81,83,IF(AN189&gt;=77,79,IF(AN189&gt;=73,75,IF(AN189&gt;=69.5,71,IF(AN189&gt;=66.5,68,IF(AN189&gt;=63.5,65,IF(AN189&gt;=60.5,62,IF(AN189&gt;=57.5,59,IF(AN189&gt;=54.5,56,IF(AN189&gt;=51.5,53,IF(AN189&gt;=48.5,50,IF(AN189&gt;=45.5,47,IF(AN189&gt;=42.5,44,IF(AN189&gt;=39.5,41,IF(AN189&gt;=37,38,IF(AN189&gt;=35,36,IF(AN189&gt;=33,34,IF(AN189&gt;=31,32,IF(AN189&gt;=29,30,IF(AN189&gt;=27,28,IF(AN189&gt;=25,26,IF(AN189&gt;=23,24,IF(AN402&gt;=21,22,IF(AN189&gt;=19.5,20,IF(AN189&gt;=18.5,19,IF(AN189&gt;=17.5,18,IF(AN189&gt;=16.5,17,IF(AN189&gt;=15.5,16,IF(AN189&gt;=14.6,15,IF(AN189&gt;=13.8,14.2,IF(AN189&gt;=13,13.4,IF(AN189&gt;=12.2,12.6,IF(AN189&gt;=11.4,11.8,IF(AN189&gt;=10.7,11,IF(AN402&gt;=10.1,10.4,IF(AN189&gt;=9.3,9.8,IF(AN189&gt;=8.3,8.8,IF(AN189&gt;=7.3,7.8,IF(AN189&gt;=6.3,6.8,58)))))))))))))))))))))))))))))))))))))))))))))))))</f>
        <v>58</v>
      </c>
      <c r="AO190" s="110">
        <f t="shared" ref="AO190" si="1773">IF(AO189&gt;=135.5,139,IF(AO189&gt;=129.5,133,IF(AO189&gt;=123.5,127,IF(AO189&gt;=117.5,121,IF(AO189&gt;=111.5,115,IF(AO189&gt;=105.5,109,IF(AO189&gt;=100.5,103,IF(AO189&gt;=95.5,98,IF(AO189&gt;=90.5,93,IF(AO189&gt;=85.5,88,IF(AO189&gt;=81,83,IF(AO189&gt;=77,79,IF(AO189&gt;=73,75,IF(AO189&gt;=69.5,71,IF(AO189&gt;=66.5,68,IF(AO189&gt;=63.5,65,IF(AO189&gt;=60.5,62,IF(AO189&gt;=57.5,59,IF(AO189&gt;=54.5,56,IF(AO189&gt;=51.5,53,IF(AO189&gt;=48.5,50,IF(AO189&gt;=45.5,47,IF(AO189&gt;=42.5,44,IF(AO189&gt;=39.5,41,IF(AO189&gt;=37,38,IF(AO189&gt;=35,36,IF(AO189&gt;=33,34,IF(AO189&gt;=31,32,IF(AO189&gt;=29,30,IF(AO189&gt;=27,28,IF(AO189&gt;=25,26,IF(AO189&gt;=23,24,IF(AO402&gt;=21,22,IF(AO189&gt;=19.5,20,IF(AO189&gt;=18.5,19,IF(AO189&gt;=17.5,18,IF(AO189&gt;=16.5,17,IF(AO189&gt;=15.5,16,IF(AO189&gt;=14.6,15,IF(AO189&gt;=13.8,14.2,IF(AO189&gt;=13,13.4,IF(AO189&gt;=12.2,12.6,IF(AO189&gt;=11.4,11.8,IF(AO189&gt;=10.7,11,IF(AO402&gt;=10.1,10.4,IF(AO189&gt;=9.3,9.8,IF(AO189&gt;=8.3,8.8,IF(AO189&gt;=7.3,7.8,IF(AO189&gt;=6.3,6.8,58)))))))))))))))))))))))))))))))))))))))))))))))))</f>
        <v>58</v>
      </c>
      <c r="AP190" s="110">
        <f t="shared" ref="AP190" si="1774">IF(AP189&gt;=135.5,139,IF(AP189&gt;=129.5,133,IF(AP189&gt;=123.5,127,IF(AP189&gt;=117.5,121,IF(AP189&gt;=111.5,115,IF(AP189&gt;=105.5,109,IF(AP189&gt;=100.5,103,IF(AP189&gt;=95.5,98,IF(AP189&gt;=90.5,93,IF(AP189&gt;=85.5,88,IF(AP189&gt;=81,83,IF(AP189&gt;=77,79,IF(AP189&gt;=73,75,IF(AP189&gt;=69.5,71,IF(AP189&gt;=66.5,68,IF(AP189&gt;=63.5,65,IF(AP189&gt;=60.5,62,IF(AP189&gt;=57.5,59,IF(AP189&gt;=54.5,56,IF(AP189&gt;=51.5,53,IF(AP189&gt;=48.5,50,IF(AP189&gt;=45.5,47,IF(AP189&gt;=42.5,44,IF(AP189&gt;=39.5,41,IF(AP189&gt;=37,38,IF(AP189&gt;=35,36,IF(AP189&gt;=33,34,IF(AP189&gt;=31,32,IF(AP189&gt;=29,30,IF(AP189&gt;=27,28,IF(AP189&gt;=25,26,IF(AP189&gt;=23,24,IF(AP402&gt;=21,22,IF(AP189&gt;=19.5,20,IF(AP189&gt;=18.5,19,IF(AP189&gt;=17.5,18,IF(AP189&gt;=16.5,17,IF(AP189&gt;=15.5,16,IF(AP189&gt;=14.6,15,IF(AP189&gt;=13.8,14.2,IF(AP189&gt;=13,13.4,IF(AP189&gt;=12.2,12.6,IF(AP189&gt;=11.4,11.8,IF(AP189&gt;=10.7,11,IF(AP402&gt;=10.1,10.4,IF(AP189&gt;=9.3,9.8,IF(AP189&gt;=8.3,8.8,IF(AP189&gt;=7.3,7.8,IF(AP189&gt;=6.3,6.8,58)))))))))))))))))))))))))))))))))))))))))))))))))</f>
        <v>58</v>
      </c>
      <c r="AQ190" s="110">
        <f t="shared" ref="AQ190" si="1775">IF(AQ189&gt;=135.5,139,IF(AQ189&gt;=129.5,133,IF(AQ189&gt;=123.5,127,IF(AQ189&gt;=117.5,121,IF(AQ189&gt;=111.5,115,IF(AQ189&gt;=105.5,109,IF(AQ189&gt;=100.5,103,IF(AQ189&gt;=95.5,98,IF(AQ189&gt;=90.5,93,IF(AQ189&gt;=85.5,88,IF(AQ189&gt;=81,83,IF(AQ189&gt;=77,79,IF(AQ189&gt;=73,75,IF(AQ189&gt;=69.5,71,IF(AQ189&gt;=66.5,68,IF(AQ189&gt;=63.5,65,IF(AQ189&gt;=60.5,62,IF(AQ189&gt;=57.5,59,IF(AQ189&gt;=54.5,56,IF(AQ189&gt;=51.5,53,IF(AQ189&gt;=48.5,50,IF(AQ189&gt;=45.5,47,IF(AQ189&gt;=42.5,44,IF(AQ189&gt;=39.5,41,IF(AQ189&gt;=37,38,IF(AQ189&gt;=35,36,IF(AQ189&gt;=33,34,IF(AQ189&gt;=31,32,IF(AQ189&gt;=29,30,IF(AQ189&gt;=27,28,IF(AQ189&gt;=25,26,IF(AQ189&gt;=23,24,IF(AQ402&gt;=21,22,IF(AQ189&gt;=19.5,20,IF(AQ189&gt;=18.5,19,IF(AQ189&gt;=17.5,18,IF(AQ189&gt;=16.5,17,IF(AQ189&gt;=15.5,16,IF(AQ189&gt;=14.6,15,IF(AQ189&gt;=13.8,14.2,IF(AQ189&gt;=13,13.4,IF(AQ189&gt;=12.2,12.6,IF(AQ189&gt;=11.4,11.8,IF(AQ189&gt;=10.7,11,IF(AQ402&gt;=10.1,10.4,IF(AQ189&gt;=9.3,9.8,IF(AQ189&gt;=8.3,8.8,IF(AQ189&gt;=7.3,7.8,IF(AQ189&gt;=6.3,6.8,58)))))))))))))))))))))))))))))))))))))))))))))))))</f>
        <v>58</v>
      </c>
      <c r="AR190" s="110">
        <f t="shared" ref="AR190" si="1776">IF(AR189&gt;=135.5,139,IF(AR189&gt;=129.5,133,IF(AR189&gt;=123.5,127,IF(AR189&gt;=117.5,121,IF(AR189&gt;=111.5,115,IF(AR189&gt;=105.5,109,IF(AR189&gt;=100.5,103,IF(AR189&gt;=95.5,98,IF(AR189&gt;=90.5,93,IF(AR189&gt;=85.5,88,IF(AR189&gt;=81,83,IF(AR189&gt;=77,79,IF(AR189&gt;=73,75,IF(AR189&gt;=69.5,71,IF(AR189&gt;=66.5,68,IF(AR189&gt;=63.5,65,IF(AR189&gt;=60.5,62,IF(AR189&gt;=57.5,59,IF(AR189&gt;=54.5,56,IF(AR189&gt;=51.5,53,IF(AR189&gt;=48.5,50,IF(AR189&gt;=45.5,47,IF(AR189&gt;=42.5,44,IF(AR189&gt;=39.5,41,IF(AR189&gt;=37,38,IF(AR189&gt;=35,36,IF(AR189&gt;=33,34,IF(AR189&gt;=31,32,IF(AR189&gt;=29,30,IF(AR189&gt;=27,28,IF(AR189&gt;=25,26,IF(AR189&gt;=23,24,IF(AR402&gt;=21,22,IF(AR189&gt;=19.5,20,IF(AR189&gt;=18.5,19,IF(AR189&gt;=17.5,18,IF(AR189&gt;=16.5,17,IF(AR189&gt;=15.5,16,IF(AR189&gt;=14.6,15,IF(AR189&gt;=13.8,14.2,IF(AR189&gt;=13,13.4,IF(AR189&gt;=12.2,12.6,IF(AR189&gt;=11.4,11.8,IF(AR189&gt;=10.7,11,IF(AR402&gt;=10.1,10.4,IF(AR189&gt;=9.3,9.8,IF(AR189&gt;=8.3,8.8,IF(AR189&gt;=7.3,7.8,IF(AR189&gt;=6.3,6.8,58)))))))))))))))))))))))))))))))))))))))))))))))))</f>
        <v>58</v>
      </c>
      <c r="AS190" s="110">
        <f t="shared" ref="AS190" si="1777">IF(AS189&gt;=135.5,139,IF(AS189&gt;=129.5,133,IF(AS189&gt;=123.5,127,IF(AS189&gt;=117.5,121,IF(AS189&gt;=111.5,115,IF(AS189&gt;=105.5,109,IF(AS189&gt;=100.5,103,IF(AS189&gt;=95.5,98,IF(AS189&gt;=90.5,93,IF(AS189&gt;=85.5,88,IF(AS189&gt;=81,83,IF(AS189&gt;=77,79,IF(AS189&gt;=73,75,IF(AS189&gt;=69.5,71,IF(AS189&gt;=66.5,68,IF(AS189&gt;=63.5,65,IF(AS189&gt;=60.5,62,IF(AS189&gt;=57.5,59,IF(AS189&gt;=54.5,56,IF(AS189&gt;=51.5,53,IF(AS189&gt;=48.5,50,IF(AS189&gt;=45.5,47,IF(AS189&gt;=42.5,44,IF(AS189&gt;=39.5,41,IF(AS189&gt;=37,38,IF(AS189&gt;=35,36,IF(AS189&gt;=33,34,IF(AS189&gt;=31,32,IF(AS189&gt;=29,30,IF(AS189&gt;=27,28,IF(AS189&gt;=25,26,IF(AS189&gt;=23,24,IF(AS402&gt;=21,22,IF(AS189&gt;=19.5,20,IF(AS189&gt;=18.5,19,IF(AS189&gt;=17.5,18,IF(AS189&gt;=16.5,17,IF(AS189&gt;=15.5,16,IF(AS189&gt;=14.6,15,IF(AS189&gt;=13.8,14.2,IF(AS189&gt;=13,13.4,IF(AS189&gt;=12.2,12.6,IF(AS189&gt;=11.4,11.8,IF(AS189&gt;=10.7,11,IF(AS402&gt;=10.1,10.4,IF(AS189&gt;=9.3,9.8,IF(AS189&gt;=8.3,8.8,IF(AS189&gt;=7.3,7.8,IF(AS189&gt;=6.3,6.8,58)))))))))))))))))))))))))))))))))))))))))))))))))</f>
        <v>58</v>
      </c>
      <c r="AT190" s="110">
        <f t="shared" ref="AT190" si="1778">IF(AT189&gt;=135.5,139,IF(AT189&gt;=129.5,133,IF(AT189&gt;=123.5,127,IF(AT189&gt;=117.5,121,IF(AT189&gt;=111.5,115,IF(AT189&gt;=105.5,109,IF(AT189&gt;=100.5,103,IF(AT189&gt;=95.5,98,IF(AT189&gt;=90.5,93,IF(AT189&gt;=85.5,88,IF(AT189&gt;=81,83,IF(AT189&gt;=77,79,IF(AT189&gt;=73,75,IF(AT189&gt;=69.5,71,IF(AT189&gt;=66.5,68,IF(AT189&gt;=63.5,65,IF(AT189&gt;=60.5,62,IF(AT189&gt;=57.5,59,IF(AT189&gt;=54.5,56,IF(AT189&gt;=51.5,53,IF(AT189&gt;=48.5,50,IF(AT189&gt;=45.5,47,IF(AT189&gt;=42.5,44,IF(AT189&gt;=39.5,41,IF(AT189&gt;=37,38,IF(AT189&gt;=35,36,IF(AT189&gt;=33,34,IF(AT189&gt;=31,32,IF(AT189&gt;=29,30,IF(AT189&gt;=27,28,IF(AT189&gt;=25,26,IF(AT189&gt;=23,24,IF(AT402&gt;=21,22,IF(AT189&gt;=19.5,20,IF(AT189&gt;=18.5,19,IF(AT189&gt;=17.5,18,IF(AT189&gt;=16.5,17,IF(AT189&gt;=15.5,16,IF(AT189&gt;=14.6,15,IF(AT189&gt;=13.8,14.2,IF(AT189&gt;=13,13.4,IF(AT189&gt;=12.2,12.6,IF(AT189&gt;=11.4,11.8,IF(AT189&gt;=10.7,11,IF(AT402&gt;=10.1,10.4,IF(AT189&gt;=9.3,9.8,IF(AT189&gt;=8.3,8.8,IF(AT189&gt;=7.3,7.8,IF(AT189&gt;=6.3,6.8,58)))))))))))))))))))))))))))))))))))))))))))))))))</f>
        <v>58</v>
      </c>
      <c r="AU190" s="110">
        <f t="shared" ref="AU190" si="1779">IF(AU189&gt;=135.5,139,IF(AU189&gt;=129.5,133,IF(AU189&gt;=123.5,127,IF(AU189&gt;=117.5,121,IF(AU189&gt;=111.5,115,IF(AU189&gt;=105.5,109,IF(AU189&gt;=100.5,103,IF(AU189&gt;=95.5,98,IF(AU189&gt;=90.5,93,IF(AU189&gt;=85.5,88,IF(AU189&gt;=81,83,IF(AU189&gt;=77,79,IF(AU189&gt;=73,75,IF(AU189&gt;=69.5,71,IF(AU189&gt;=66.5,68,IF(AU189&gt;=63.5,65,IF(AU189&gt;=60.5,62,IF(AU189&gt;=57.5,59,IF(AU189&gt;=54.5,56,IF(AU189&gt;=51.5,53,IF(AU189&gt;=48.5,50,IF(AU189&gt;=45.5,47,IF(AU189&gt;=42.5,44,IF(AU189&gt;=39.5,41,IF(AU189&gt;=37,38,IF(AU189&gt;=35,36,IF(AU189&gt;=33,34,IF(AU189&gt;=31,32,IF(AU189&gt;=29,30,IF(AU189&gt;=27,28,IF(AU189&gt;=25,26,IF(AU189&gt;=23,24,IF(AU402&gt;=21,22,IF(AU189&gt;=19.5,20,IF(AU189&gt;=18.5,19,IF(AU189&gt;=17.5,18,IF(AU189&gt;=16.5,17,IF(AU189&gt;=15.5,16,IF(AU189&gt;=14.6,15,IF(AU189&gt;=13.8,14.2,IF(AU189&gt;=13,13.4,IF(AU189&gt;=12.2,12.6,IF(AU189&gt;=11.4,11.8,IF(AU189&gt;=10.7,11,IF(AU402&gt;=10.1,10.4,IF(AU189&gt;=9.3,9.8,IF(AU189&gt;=8.3,8.8,IF(AU189&gt;=7.3,7.8,IF(AU189&gt;=6.3,6.8,58)))))))))))))))))))))))))))))))))))))))))))))))))</f>
        <v>58</v>
      </c>
      <c r="AV190" s="110">
        <f t="shared" ref="AV190" si="1780">IF(AV189&gt;=135.5,139,IF(AV189&gt;=129.5,133,IF(AV189&gt;=123.5,127,IF(AV189&gt;=117.5,121,IF(AV189&gt;=111.5,115,IF(AV189&gt;=105.5,109,IF(AV189&gt;=100.5,103,IF(AV189&gt;=95.5,98,IF(AV189&gt;=90.5,93,IF(AV189&gt;=85.5,88,IF(AV189&gt;=81,83,IF(AV189&gt;=77,79,IF(AV189&gt;=73,75,IF(AV189&gt;=69.5,71,IF(AV189&gt;=66.5,68,IF(AV189&gt;=63.5,65,IF(AV189&gt;=60.5,62,IF(AV189&gt;=57.5,59,IF(AV189&gt;=54.5,56,IF(AV189&gt;=51.5,53,IF(AV189&gt;=48.5,50,IF(AV189&gt;=45.5,47,IF(AV189&gt;=42.5,44,IF(AV189&gt;=39.5,41,IF(AV189&gt;=37,38,IF(AV189&gt;=35,36,IF(AV189&gt;=33,34,IF(AV189&gt;=31,32,IF(AV189&gt;=29,30,IF(AV189&gt;=27,28,IF(AV189&gt;=25,26,IF(AV189&gt;=23,24,IF(AV402&gt;=21,22,IF(AV189&gt;=19.5,20,IF(AV189&gt;=18.5,19,IF(AV189&gt;=17.5,18,IF(AV189&gt;=16.5,17,IF(AV189&gt;=15.5,16,IF(AV189&gt;=14.6,15,IF(AV189&gt;=13.8,14.2,IF(AV189&gt;=13,13.4,IF(AV189&gt;=12.2,12.6,IF(AV189&gt;=11.4,11.8,IF(AV189&gt;=10.7,11,IF(AV402&gt;=10.1,10.4,IF(AV189&gt;=9.3,9.8,IF(AV189&gt;=8.3,8.8,IF(AV189&gt;=7.3,7.8,IF(AV189&gt;=6.3,6.8,58)))))))))))))))))))))))))))))))))))))))))))))))))</f>
        <v>58</v>
      </c>
      <c r="AW190" s="110">
        <f t="shared" ref="AW190" si="1781">IF(AW189&gt;=135.5,139,IF(AW189&gt;=129.5,133,IF(AW189&gt;=123.5,127,IF(AW189&gt;=117.5,121,IF(AW189&gt;=111.5,115,IF(AW189&gt;=105.5,109,IF(AW189&gt;=100.5,103,IF(AW189&gt;=95.5,98,IF(AW189&gt;=90.5,93,IF(AW189&gt;=85.5,88,IF(AW189&gt;=81,83,IF(AW189&gt;=77,79,IF(AW189&gt;=73,75,IF(AW189&gt;=69.5,71,IF(AW189&gt;=66.5,68,IF(AW189&gt;=63.5,65,IF(AW189&gt;=60.5,62,IF(AW189&gt;=57.5,59,IF(AW189&gt;=54.5,56,IF(AW189&gt;=51.5,53,IF(AW189&gt;=48.5,50,IF(AW189&gt;=45.5,47,IF(AW189&gt;=42.5,44,IF(AW189&gt;=39.5,41,IF(AW189&gt;=37,38,IF(AW189&gt;=35,36,IF(AW189&gt;=33,34,IF(AW189&gt;=31,32,IF(AW189&gt;=29,30,IF(AW189&gt;=27,28,IF(AW189&gt;=25,26,IF(AW189&gt;=23,24,IF(AW402&gt;=21,22,IF(AW189&gt;=19.5,20,IF(AW189&gt;=18.5,19,IF(AW189&gt;=17.5,18,IF(AW189&gt;=16.5,17,IF(AW189&gt;=15.5,16,IF(AW189&gt;=14.6,15,IF(AW189&gt;=13.8,14.2,IF(AW189&gt;=13,13.4,IF(AW189&gt;=12.2,12.6,IF(AW189&gt;=11.4,11.8,IF(AW189&gt;=10.7,11,IF(AW402&gt;=10.1,10.4,IF(AW189&gt;=9.3,9.8,IF(AW189&gt;=8.3,8.8,IF(AW189&gt;=7.3,7.8,IF(AW189&gt;=6.3,6.8,58)))))))))))))))))))))))))))))))))))))))))))))))))</f>
        <v>58</v>
      </c>
      <c r="AX190" s="110">
        <f t="shared" ref="AX190" si="1782">IF(AX189&gt;=135.5,139,IF(AX189&gt;=129.5,133,IF(AX189&gt;=123.5,127,IF(AX189&gt;=117.5,121,IF(AX189&gt;=111.5,115,IF(AX189&gt;=105.5,109,IF(AX189&gt;=100.5,103,IF(AX189&gt;=95.5,98,IF(AX189&gt;=90.5,93,IF(AX189&gt;=85.5,88,IF(AX189&gt;=81,83,IF(AX189&gt;=77,79,IF(AX189&gt;=73,75,IF(AX189&gt;=69.5,71,IF(AX189&gt;=66.5,68,IF(AX189&gt;=63.5,65,IF(AX189&gt;=60.5,62,IF(AX189&gt;=57.5,59,IF(AX189&gt;=54.5,56,IF(AX189&gt;=51.5,53,IF(AX189&gt;=48.5,50,IF(AX189&gt;=45.5,47,IF(AX189&gt;=42.5,44,IF(AX189&gt;=39.5,41,IF(AX189&gt;=37,38,IF(AX189&gt;=35,36,IF(AX189&gt;=33,34,IF(AX189&gt;=31,32,IF(AX189&gt;=29,30,IF(AX189&gt;=27,28,IF(AX189&gt;=25,26,IF(AX189&gt;=23,24,IF(AX402&gt;=21,22,IF(AX189&gt;=19.5,20,IF(AX189&gt;=18.5,19,IF(AX189&gt;=17.5,18,IF(AX189&gt;=16.5,17,IF(AX189&gt;=15.5,16,IF(AX189&gt;=14.6,15,IF(AX189&gt;=13.8,14.2,IF(AX189&gt;=13,13.4,IF(AX189&gt;=12.2,12.6,IF(AX189&gt;=11.4,11.8,IF(AX189&gt;=10.7,11,IF(AX402&gt;=10.1,10.4,IF(AX189&gt;=9.3,9.8,IF(AX189&gt;=8.3,8.8,IF(AX189&gt;=7.3,7.8,IF(AX189&gt;=6.3,6.8,58)))))))))))))))))))))))))))))))))))))))))))))))))</f>
        <v>58</v>
      </c>
      <c r="AY190" s="110">
        <f t="shared" ref="AY190" si="1783">IF(AY189&gt;=135.5,139,IF(AY189&gt;=129.5,133,IF(AY189&gt;=123.5,127,IF(AY189&gt;=117.5,121,IF(AY189&gt;=111.5,115,IF(AY189&gt;=105.5,109,IF(AY189&gt;=100.5,103,IF(AY189&gt;=95.5,98,IF(AY189&gt;=90.5,93,IF(AY189&gt;=85.5,88,IF(AY189&gt;=81,83,IF(AY189&gt;=77,79,IF(AY189&gt;=73,75,IF(AY189&gt;=69.5,71,IF(AY189&gt;=66.5,68,IF(AY189&gt;=63.5,65,IF(AY189&gt;=60.5,62,IF(AY189&gt;=57.5,59,IF(AY189&gt;=54.5,56,IF(AY189&gt;=51.5,53,IF(AY189&gt;=48.5,50,IF(AY189&gt;=45.5,47,IF(AY189&gt;=42.5,44,IF(AY189&gt;=39.5,41,IF(AY189&gt;=37,38,IF(AY189&gt;=35,36,IF(AY189&gt;=33,34,IF(AY189&gt;=31,32,IF(AY189&gt;=29,30,IF(AY189&gt;=27,28,IF(AY189&gt;=25,26,IF(AY189&gt;=23,24,IF(AY402&gt;=21,22,IF(AY189&gt;=19.5,20,IF(AY189&gt;=18.5,19,IF(AY189&gt;=17.5,18,IF(AY189&gt;=16.5,17,IF(AY189&gt;=15.5,16,IF(AY189&gt;=14.6,15,IF(AY189&gt;=13.8,14.2,IF(AY189&gt;=13,13.4,IF(AY189&gt;=12.2,12.6,IF(AY189&gt;=11.4,11.8,IF(AY189&gt;=10.7,11,IF(AY402&gt;=10.1,10.4,IF(AY189&gt;=9.3,9.8,IF(AY189&gt;=8.3,8.8,IF(AY189&gt;=7.3,7.8,IF(AY189&gt;=6.3,6.8,58)))))))))))))))))))))))))))))))))))))))))))))))))</f>
        <v>58</v>
      </c>
      <c r="AZ190" s="110">
        <f t="shared" ref="AZ190" si="1784">IF(AZ189&gt;=135.5,139,IF(AZ189&gt;=129.5,133,IF(AZ189&gt;=123.5,127,IF(AZ189&gt;=117.5,121,IF(AZ189&gt;=111.5,115,IF(AZ189&gt;=105.5,109,IF(AZ189&gt;=100.5,103,IF(AZ189&gt;=95.5,98,IF(AZ189&gt;=90.5,93,IF(AZ189&gt;=85.5,88,IF(AZ189&gt;=81,83,IF(AZ189&gt;=77,79,IF(AZ189&gt;=73,75,IF(AZ189&gt;=69.5,71,IF(AZ189&gt;=66.5,68,IF(AZ189&gt;=63.5,65,IF(AZ189&gt;=60.5,62,IF(AZ189&gt;=57.5,59,IF(AZ189&gt;=54.5,56,IF(AZ189&gt;=51.5,53,IF(AZ189&gt;=48.5,50,IF(AZ189&gt;=45.5,47,IF(AZ189&gt;=42.5,44,IF(AZ189&gt;=39.5,41,IF(AZ189&gt;=37,38,IF(AZ189&gt;=35,36,IF(AZ189&gt;=33,34,IF(AZ189&gt;=31,32,IF(AZ189&gt;=29,30,IF(AZ189&gt;=27,28,IF(AZ189&gt;=25,26,IF(AZ189&gt;=23,24,IF(AZ402&gt;=21,22,IF(AZ189&gt;=19.5,20,IF(AZ189&gt;=18.5,19,IF(AZ189&gt;=17.5,18,IF(AZ189&gt;=16.5,17,IF(AZ189&gt;=15.5,16,IF(AZ189&gt;=14.6,15,IF(AZ189&gt;=13.8,14.2,IF(AZ189&gt;=13,13.4,IF(AZ189&gt;=12.2,12.6,IF(AZ189&gt;=11.4,11.8,IF(AZ189&gt;=10.7,11,IF(AZ402&gt;=10.1,10.4,IF(AZ189&gt;=9.3,9.8,IF(AZ189&gt;=8.3,8.8,IF(AZ189&gt;=7.3,7.8,IF(AZ189&gt;=6.3,6.8,58)))))))))))))))))))))))))))))))))))))))))))))))))</f>
        <v>58</v>
      </c>
      <c r="BA190" s="110">
        <f t="shared" ref="BA190" si="1785">IF(BA189&gt;=135.5,139,IF(BA189&gt;=129.5,133,IF(BA189&gt;=123.5,127,IF(BA189&gt;=117.5,121,IF(BA189&gt;=111.5,115,IF(BA189&gt;=105.5,109,IF(BA189&gt;=100.5,103,IF(BA189&gt;=95.5,98,IF(BA189&gt;=90.5,93,IF(BA189&gt;=85.5,88,IF(BA189&gt;=81,83,IF(BA189&gt;=77,79,IF(BA189&gt;=73,75,IF(BA189&gt;=69.5,71,IF(BA189&gt;=66.5,68,IF(BA189&gt;=63.5,65,IF(BA189&gt;=60.5,62,IF(BA189&gt;=57.5,59,IF(BA189&gt;=54.5,56,IF(BA189&gt;=51.5,53,IF(BA189&gt;=48.5,50,IF(BA189&gt;=45.5,47,IF(BA189&gt;=42.5,44,IF(BA189&gt;=39.5,41,IF(BA189&gt;=37,38,IF(BA189&gt;=35,36,IF(BA189&gt;=33,34,IF(BA189&gt;=31,32,IF(BA189&gt;=29,30,IF(BA189&gt;=27,28,IF(BA189&gt;=25,26,IF(BA189&gt;=23,24,IF(BA402&gt;=21,22,IF(BA189&gt;=19.5,20,IF(BA189&gt;=18.5,19,IF(BA189&gt;=17.5,18,IF(BA189&gt;=16.5,17,IF(BA189&gt;=15.5,16,IF(BA189&gt;=14.6,15,IF(BA189&gt;=13.8,14.2,IF(BA189&gt;=13,13.4,IF(BA189&gt;=12.2,12.6,IF(BA189&gt;=11.4,11.8,IF(BA189&gt;=10.7,11,IF(BA402&gt;=10.1,10.4,IF(BA189&gt;=9.3,9.8,IF(BA189&gt;=8.3,8.8,IF(BA189&gt;=7.3,7.8,IF(BA189&gt;=6.3,6.8,58)))))))))))))))))))))))))))))))))))))))))))))))))</f>
        <v>58</v>
      </c>
      <c r="BB190" s="110">
        <f t="shared" ref="BB190:CC190" si="1786">IF(BB189&gt;=135.5,139,IF(BB189&gt;=129.5,133,IF(BB189&gt;=123.5,127,IF(BB189&gt;=117.5,121,IF(BB189&gt;=111.5,115,IF(BB189&gt;=105.5,109,IF(BB189&gt;=100.5,103,IF(BB189&gt;=95.5,98,IF(BB189&gt;=90.5,93,IF(BB189&gt;=85.5,88,IF(BB189&gt;=81,83,IF(BB189&gt;=77,79,IF(BB189&gt;=73,75,IF(BB189&gt;=69.5,71,IF(BB189&gt;=66.5,68,IF(BB189&gt;=63.5,65,IF(BB189&gt;=60.5,62,IF(BB189&gt;=57.5,59,IF(BB189&gt;=54.5,56,IF(BB189&gt;=51.5,53,IF(BB189&gt;=48.5,50,IF(BB189&gt;=45.5,47,IF(BB189&gt;=42.5,44,IF(BB189&gt;=39.5,41,IF(BB189&gt;=37,38,IF(BB189&gt;=35,36,IF(BB189&gt;=33,34,IF(BB189&gt;=31,32,IF(BB189&gt;=29,30,IF(BB189&gt;=27,28,IF(BB189&gt;=25,26,IF(BB189&gt;=23,24,IF(BB402&gt;=21,22,IF(BB189&gt;=19.5,20,IF(BB189&gt;=18.5,19,IF(BB189&gt;=17.5,18,IF(BB189&gt;=16.5,17,IF(BB189&gt;=15.5,16,IF(BB189&gt;=14.6,15,IF(BB189&gt;=13.8,14.2,IF(BB189&gt;=13,13.4,IF(BB189&gt;=12.2,12.6,IF(BB189&gt;=11.4,11.8,IF(BB189&gt;=10.7,11,IF(BB402&gt;=10.1,10.4,IF(BB189&gt;=9.3,9.8,IF(BB189&gt;=8.3,8.8,IF(BB189&gt;=7.3,7.8,IF(BB189&gt;=6.3,6.8,58)))))))))))))))))))))))))))))))))))))))))))))))))</f>
        <v>58</v>
      </c>
      <c r="BC190" s="110">
        <f t="shared" si="1786"/>
        <v>58</v>
      </c>
      <c r="BD190" s="110">
        <f t="shared" si="1786"/>
        <v>58</v>
      </c>
      <c r="BE190" s="110">
        <f t="shared" si="1786"/>
        <v>58</v>
      </c>
      <c r="BF190" s="110">
        <f t="shared" si="1786"/>
        <v>58</v>
      </c>
      <c r="BG190" s="110">
        <f t="shared" si="1786"/>
        <v>58</v>
      </c>
      <c r="BH190" s="110">
        <f t="shared" si="1786"/>
        <v>58</v>
      </c>
      <c r="BI190" s="110">
        <f t="shared" si="1786"/>
        <v>58</v>
      </c>
      <c r="BJ190" s="110">
        <f t="shared" si="1786"/>
        <v>58</v>
      </c>
      <c r="BK190" s="110">
        <f t="shared" si="1786"/>
        <v>58</v>
      </c>
      <c r="BL190" s="110">
        <f t="shared" si="1786"/>
        <v>58</v>
      </c>
      <c r="BM190" s="110">
        <f t="shared" si="1786"/>
        <v>58</v>
      </c>
      <c r="BN190" s="110">
        <f t="shared" si="1786"/>
        <v>58</v>
      </c>
      <c r="BO190" s="110">
        <f t="shared" si="1786"/>
        <v>58</v>
      </c>
      <c r="BP190" s="110">
        <f t="shared" si="1786"/>
        <v>58</v>
      </c>
      <c r="BQ190" s="110">
        <f t="shared" si="1786"/>
        <v>58</v>
      </c>
      <c r="BR190" s="110">
        <f t="shared" si="1786"/>
        <v>58</v>
      </c>
      <c r="BS190" s="110">
        <f t="shared" si="1786"/>
        <v>58</v>
      </c>
      <c r="BT190" s="110">
        <f t="shared" si="1786"/>
        <v>58</v>
      </c>
      <c r="BU190" s="110">
        <f t="shared" si="1786"/>
        <v>58</v>
      </c>
      <c r="BV190" s="110">
        <f t="shared" si="1786"/>
        <v>58</v>
      </c>
      <c r="BW190" s="110">
        <f t="shared" si="1786"/>
        <v>58</v>
      </c>
      <c r="BX190" s="110">
        <f t="shared" si="1786"/>
        <v>58</v>
      </c>
      <c r="BY190" s="110">
        <f t="shared" si="1786"/>
        <v>58</v>
      </c>
      <c r="BZ190" s="110">
        <f t="shared" si="1786"/>
        <v>58</v>
      </c>
      <c r="CA190" s="110">
        <f t="shared" si="1786"/>
        <v>58</v>
      </c>
      <c r="CB190" s="110">
        <f t="shared" si="1786"/>
        <v>58</v>
      </c>
      <c r="CC190" s="110">
        <f t="shared" si="1786"/>
        <v>58</v>
      </c>
    </row>
    <row r="191" spans="4:81" ht="10.199999999999999" customHeight="1" x14ac:dyDescent="0.45">
      <c r="D191" s="478"/>
      <c r="E191" s="81" t="s">
        <v>173</v>
      </c>
      <c r="F191" s="79">
        <v>18.3</v>
      </c>
      <c r="G191" s="110">
        <v>19.3</v>
      </c>
      <c r="H191" s="110">
        <v>20.3</v>
      </c>
      <c r="I191" s="110">
        <v>21.3</v>
      </c>
      <c r="J191" s="110">
        <v>22.3</v>
      </c>
      <c r="K191" s="110">
        <v>23.3</v>
      </c>
      <c r="L191" s="110">
        <v>24.3</v>
      </c>
      <c r="M191" s="110">
        <v>25.3</v>
      </c>
      <c r="N191" s="110">
        <v>26.3</v>
      </c>
      <c r="O191" s="110">
        <v>27.3</v>
      </c>
      <c r="P191" s="110">
        <v>28.3</v>
      </c>
      <c r="Q191" s="110">
        <v>29.3</v>
      </c>
      <c r="R191" s="110">
        <v>30.3</v>
      </c>
      <c r="S191" s="110">
        <v>31.3</v>
      </c>
      <c r="T191" s="110">
        <v>32.299999999999997</v>
      </c>
      <c r="U191" s="110">
        <v>33.299999999999997</v>
      </c>
      <c r="V191" s="110">
        <v>34.299999999999997</v>
      </c>
      <c r="W191" s="110">
        <v>35.299999999999997</v>
      </c>
      <c r="X191" s="110">
        <v>36.299999999999997</v>
      </c>
      <c r="Y191" s="110">
        <v>37.299999999999997</v>
      </c>
      <c r="Z191" s="110">
        <v>38.299999999999997</v>
      </c>
      <c r="AA191" s="110">
        <v>39.299999999999997</v>
      </c>
      <c r="AB191" s="110">
        <v>40.299999999999997</v>
      </c>
      <c r="AC191" s="110">
        <v>41.3</v>
      </c>
      <c r="AD191" s="110">
        <v>42.3</v>
      </c>
      <c r="AE191" s="110">
        <v>43.3</v>
      </c>
      <c r="AF191" s="110">
        <v>44.3</v>
      </c>
      <c r="AG191" s="110">
        <v>45.3</v>
      </c>
      <c r="AH191" s="110">
        <v>46.3</v>
      </c>
      <c r="AI191" s="110">
        <v>47.3</v>
      </c>
      <c r="AJ191" s="110">
        <v>48.3</v>
      </c>
      <c r="AK191" s="110">
        <v>49.3</v>
      </c>
      <c r="AL191" s="110">
        <v>50.3</v>
      </c>
      <c r="AM191" s="110">
        <v>51.3</v>
      </c>
      <c r="AN191" s="110">
        <v>52.3</v>
      </c>
      <c r="AO191" s="110">
        <v>53.3</v>
      </c>
      <c r="AP191" s="110">
        <v>54.3</v>
      </c>
      <c r="AQ191" s="110">
        <v>55.3</v>
      </c>
      <c r="AR191" s="110">
        <v>56.3</v>
      </c>
      <c r="AS191" s="110">
        <v>57.3</v>
      </c>
      <c r="AT191" s="110">
        <v>58.3</v>
      </c>
      <c r="AU191" s="110">
        <v>59.3</v>
      </c>
      <c r="AV191" s="110">
        <v>60.3</v>
      </c>
      <c r="AW191" s="110">
        <v>61.3</v>
      </c>
      <c r="AX191" s="110">
        <v>62.3</v>
      </c>
      <c r="AY191" s="110">
        <v>63.3</v>
      </c>
      <c r="AZ191" s="110">
        <v>64.3</v>
      </c>
      <c r="BA191" s="110">
        <v>65.3</v>
      </c>
      <c r="BB191" s="110">
        <v>66.3</v>
      </c>
      <c r="BC191" s="110">
        <v>67.3</v>
      </c>
      <c r="BD191" s="110">
        <v>68.3</v>
      </c>
      <c r="BE191" s="110">
        <v>69.3</v>
      </c>
      <c r="BF191" s="110">
        <v>70.3</v>
      </c>
      <c r="BG191" s="110">
        <v>71.3</v>
      </c>
      <c r="BH191" s="110">
        <v>72.3</v>
      </c>
      <c r="BI191" s="110">
        <v>73.3</v>
      </c>
      <c r="BJ191" s="110">
        <v>74.3</v>
      </c>
      <c r="BK191" s="110">
        <v>75.3</v>
      </c>
      <c r="BL191" s="110">
        <v>76.3</v>
      </c>
      <c r="BM191" s="110">
        <v>77.3</v>
      </c>
      <c r="BN191" s="110">
        <v>78.3</v>
      </c>
      <c r="BO191" s="110">
        <v>79.3</v>
      </c>
      <c r="BP191" s="110">
        <v>80.3</v>
      </c>
      <c r="BQ191" s="110">
        <v>81.3</v>
      </c>
      <c r="BR191" s="110">
        <v>82.3</v>
      </c>
      <c r="BS191" s="110">
        <v>83.3</v>
      </c>
      <c r="BT191" s="110">
        <v>84.3</v>
      </c>
      <c r="BU191" s="110">
        <v>85.3</v>
      </c>
      <c r="BV191" s="110">
        <v>86.3</v>
      </c>
      <c r="BW191" s="110">
        <v>87.3</v>
      </c>
      <c r="BX191" s="110">
        <v>88.3</v>
      </c>
      <c r="BY191" s="110">
        <v>89.3</v>
      </c>
      <c r="BZ191" s="110">
        <v>90.3</v>
      </c>
      <c r="CA191" s="110">
        <v>91.3</v>
      </c>
      <c r="CB191" s="110">
        <v>92.3</v>
      </c>
      <c r="CC191" s="110">
        <v>93.3</v>
      </c>
    </row>
    <row r="192" spans="4:81" ht="10.199999999999999" customHeight="1" x14ac:dyDescent="0.45">
      <c r="D192" s="478"/>
      <c r="E192" s="81" t="s">
        <v>180</v>
      </c>
      <c r="F192" s="79">
        <f>F190*F191/100/2*12</f>
        <v>37.332000000000001</v>
      </c>
      <c r="G192" s="110">
        <f t="shared" ref="G192:U192" si="1787">G190*G191/100/2*12</f>
        <v>39.372</v>
      </c>
      <c r="H192" s="110">
        <f t="shared" si="1787"/>
        <v>41.411999999999999</v>
      </c>
      <c r="I192" s="110">
        <f t="shared" si="1787"/>
        <v>43.452000000000005</v>
      </c>
      <c r="J192" s="110">
        <f t="shared" si="1787"/>
        <v>45.492000000000004</v>
      </c>
      <c r="K192" s="110">
        <f t="shared" si="1787"/>
        <v>47.532000000000004</v>
      </c>
      <c r="L192" s="110">
        <f t="shared" si="1787"/>
        <v>49.572000000000003</v>
      </c>
      <c r="M192" s="110">
        <f t="shared" si="1787"/>
        <v>51.612000000000002</v>
      </c>
      <c r="N192" s="110">
        <f t="shared" si="1787"/>
        <v>53.652000000000001</v>
      </c>
      <c r="O192" s="110">
        <f t="shared" si="1787"/>
        <v>55.692</v>
      </c>
      <c r="P192" s="110">
        <f t="shared" si="1787"/>
        <v>57.731999999999999</v>
      </c>
      <c r="Q192" s="110">
        <f t="shared" si="1787"/>
        <v>59.771999999999998</v>
      </c>
      <c r="R192" s="110">
        <f t="shared" si="1787"/>
        <v>61.811999999999998</v>
      </c>
      <c r="S192" s="110">
        <f t="shared" si="1787"/>
        <v>63.852000000000004</v>
      </c>
      <c r="T192" s="110">
        <f t="shared" si="1787"/>
        <v>112.404</v>
      </c>
      <c r="U192" s="110">
        <f t="shared" si="1787"/>
        <v>115.884</v>
      </c>
      <c r="V192" s="110">
        <f t="shared" ref="V192" si="1788">V190*V191/100/2*12</f>
        <v>119.36399999999999</v>
      </c>
      <c r="W192" s="110">
        <f t="shared" ref="W192" si="1789">W190*W191/100/2*12</f>
        <v>122.84399999999999</v>
      </c>
      <c r="X192" s="110">
        <f t="shared" ref="X192" si="1790">X190*X191/100/2*12</f>
        <v>126.32399999999997</v>
      </c>
      <c r="Y192" s="110">
        <f t="shared" ref="Y192" si="1791">Y190*Y191/100/2*12</f>
        <v>129.80399999999997</v>
      </c>
      <c r="Z192" s="110">
        <f t="shared" ref="Z192" si="1792">Z190*Z191/100/2*12</f>
        <v>133.28399999999996</v>
      </c>
      <c r="AA192" s="110">
        <f t="shared" ref="AA192" si="1793">AA190*AA191/100/2*12</f>
        <v>136.76399999999998</v>
      </c>
      <c r="AB192" s="110">
        <f t="shared" ref="AB192" si="1794">AB190*AB191/100/2*12</f>
        <v>140.24399999999997</v>
      </c>
      <c r="AC192" s="110">
        <f t="shared" ref="AC192" si="1795">AC190*AC191/100/2*12</f>
        <v>143.72399999999999</v>
      </c>
      <c r="AD192" s="110">
        <f t="shared" ref="AD192" si="1796">AD190*AD191/100/2*12</f>
        <v>147.20399999999998</v>
      </c>
      <c r="AE192" s="110">
        <f t="shared" ref="AE192" si="1797">AE190*AE191/100/2*12</f>
        <v>150.68399999999997</v>
      </c>
      <c r="AF192" s="110">
        <f t="shared" ref="AF192" si="1798">AF190*AF191/100/2*12</f>
        <v>154.16399999999999</v>
      </c>
      <c r="AG192" s="110">
        <f t="shared" ref="AG192" si="1799">AG190*AG191/100/2*12</f>
        <v>157.64399999999998</v>
      </c>
      <c r="AH192" s="110">
        <f t="shared" ref="AH192" si="1800">AH190*AH191/100/2*12</f>
        <v>161.12399999999997</v>
      </c>
      <c r="AI192" s="110">
        <f t="shared" ref="AI192:AJ192" si="1801">AI190*AI191/100/2*12</f>
        <v>164.60399999999998</v>
      </c>
      <c r="AJ192" s="110">
        <f t="shared" si="1801"/>
        <v>168.08399999999997</v>
      </c>
      <c r="AK192" s="110">
        <f t="shared" ref="AK192" si="1802">AK190*AK191/100/2*12</f>
        <v>171.56399999999999</v>
      </c>
      <c r="AL192" s="110">
        <f t="shared" ref="AL192" si="1803">AL190*AL191/100/2*12</f>
        <v>175.04399999999998</v>
      </c>
      <c r="AM192" s="110">
        <f t="shared" ref="AM192" si="1804">AM190*AM191/100/2*12</f>
        <v>178.524</v>
      </c>
      <c r="AN192" s="110">
        <f t="shared" ref="AN192" si="1805">AN190*AN191/100/2*12</f>
        <v>182.00399999999996</v>
      </c>
      <c r="AO192" s="110">
        <f t="shared" ref="AO192" si="1806">AO190*AO191/100/2*12</f>
        <v>185.48399999999998</v>
      </c>
      <c r="AP192" s="110">
        <f t="shared" ref="AP192" si="1807">AP190*AP191/100/2*12</f>
        <v>188.96399999999997</v>
      </c>
      <c r="AQ192" s="110">
        <f t="shared" ref="AQ192" si="1808">AQ190*AQ191/100/2*12</f>
        <v>192.44399999999999</v>
      </c>
      <c r="AR192" s="110">
        <f t="shared" ref="AR192" si="1809">AR190*AR191/100/2*12</f>
        <v>195.92399999999998</v>
      </c>
      <c r="AS192" s="110">
        <f t="shared" ref="AS192" si="1810">AS190*AS191/100/2*12</f>
        <v>199.40399999999997</v>
      </c>
      <c r="AT192" s="110">
        <f t="shared" ref="AT192" si="1811">AT190*AT191/100/2*12</f>
        <v>202.88399999999996</v>
      </c>
      <c r="AU192" s="110">
        <f t="shared" ref="AU192" si="1812">AU190*AU191/100/2*12</f>
        <v>206.36399999999998</v>
      </c>
      <c r="AV192" s="110">
        <f t="shared" ref="AV192" si="1813">AV190*AV191/100/2*12</f>
        <v>209.84399999999999</v>
      </c>
      <c r="AW192" s="110">
        <f t="shared" ref="AW192" si="1814">AW190*AW191/100/2*12</f>
        <v>213.32399999999996</v>
      </c>
      <c r="AX192" s="110">
        <f t="shared" ref="AX192" si="1815">AX190*AX191/100/2*12</f>
        <v>216.80399999999997</v>
      </c>
      <c r="AY192" s="110">
        <f t="shared" ref="AY192" si="1816">AY190*AY191/100/2*12</f>
        <v>220.28399999999999</v>
      </c>
      <c r="AZ192" s="110">
        <f t="shared" ref="AZ192" si="1817">AZ190*AZ191/100/2*12</f>
        <v>223.76399999999998</v>
      </c>
      <c r="BA192" s="110">
        <f t="shared" ref="BA192" si="1818">BA190*BA191/100/2*12</f>
        <v>227.24399999999997</v>
      </c>
      <c r="BB192" s="110">
        <f t="shared" ref="BB192:CC192" si="1819">BB190*BB191/100/2*12</f>
        <v>230.72399999999996</v>
      </c>
      <c r="BC192" s="110">
        <f t="shared" si="1819"/>
        <v>234.20400000000001</v>
      </c>
      <c r="BD192" s="110">
        <f t="shared" si="1819"/>
        <v>237.68399999999997</v>
      </c>
      <c r="BE192" s="110">
        <f t="shared" si="1819"/>
        <v>241.16399999999999</v>
      </c>
      <c r="BF192" s="110">
        <f t="shared" si="1819"/>
        <v>244.64399999999995</v>
      </c>
      <c r="BG192" s="110">
        <f t="shared" si="1819"/>
        <v>248.124</v>
      </c>
      <c r="BH192" s="110">
        <f t="shared" si="1819"/>
        <v>251.60399999999998</v>
      </c>
      <c r="BI192" s="110">
        <f t="shared" si="1819"/>
        <v>255.08399999999997</v>
      </c>
      <c r="BJ192" s="110">
        <f t="shared" si="1819"/>
        <v>258.56399999999996</v>
      </c>
      <c r="BK192" s="110">
        <f t="shared" si="1819"/>
        <v>262.04399999999998</v>
      </c>
      <c r="BL192" s="110">
        <f t="shared" si="1819"/>
        <v>265.524</v>
      </c>
      <c r="BM192" s="110">
        <f t="shared" si="1819"/>
        <v>269.00399999999996</v>
      </c>
      <c r="BN192" s="110">
        <f t="shared" si="1819"/>
        <v>272.48399999999998</v>
      </c>
      <c r="BO192" s="110">
        <f t="shared" si="1819"/>
        <v>275.964</v>
      </c>
      <c r="BP192" s="110">
        <f t="shared" si="1819"/>
        <v>279.44399999999996</v>
      </c>
      <c r="BQ192" s="110">
        <f t="shared" si="1819"/>
        <v>282.92399999999998</v>
      </c>
      <c r="BR192" s="110">
        <f t="shared" si="1819"/>
        <v>286.404</v>
      </c>
      <c r="BS192" s="110">
        <f t="shared" si="1819"/>
        <v>289.88399999999996</v>
      </c>
      <c r="BT192" s="110">
        <f t="shared" si="1819"/>
        <v>293.36399999999998</v>
      </c>
      <c r="BU192" s="110">
        <f t="shared" si="1819"/>
        <v>296.84399999999999</v>
      </c>
      <c r="BV192" s="110">
        <f t="shared" si="1819"/>
        <v>300.32399999999996</v>
      </c>
      <c r="BW192" s="110">
        <f t="shared" si="1819"/>
        <v>303.80399999999997</v>
      </c>
      <c r="BX192" s="110">
        <f t="shared" si="1819"/>
        <v>307.28399999999999</v>
      </c>
      <c r="BY192" s="110">
        <f t="shared" si="1819"/>
        <v>310.76400000000001</v>
      </c>
      <c r="BZ192" s="110">
        <f t="shared" si="1819"/>
        <v>314.24399999999997</v>
      </c>
      <c r="CA192" s="110">
        <f t="shared" si="1819"/>
        <v>317.72399999999993</v>
      </c>
      <c r="CB192" s="110">
        <f t="shared" si="1819"/>
        <v>321.20400000000001</v>
      </c>
      <c r="CC192" s="110">
        <f t="shared" si="1819"/>
        <v>324.68399999999997</v>
      </c>
    </row>
    <row r="193" spans="4:81" ht="10.199999999999999" customHeight="1" x14ac:dyDescent="0.45">
      <c r="D193" s="478"/>
      <c r="E193" s="81" t="s">
        <v>156</v>
      </c>
      <c r="F193" s="79">
        <f>F170</f>
        <v>0</v>
      </c>
      <c r="G193" s="110">
        <f t="shared" ref="G193:U193" si="1820">G170</f>
        <v>0</v>
      </c>
      <c r="H193" s="110">
        <f t="shared" si="1820"/>
        <v>0</v>
      </c>
      <c r="I193" s="110">
        <f t="shared" si="1820"/>
        <v>0</v>
      </c>
      <c r="J193" s="110">
        <f t="shared" si="1820"/>
        <v>0</v>
      </c>
      <c r="K193" s="110">
        <f t="shared" si="1820"/>
        <v>0</v>
      </c>
      <c r="L193" s="110">
        <f t="shared" si="1820"/>
        <v>0</v>
      </c>
      <c r="M193" s="110">
        <f t="shared" si="1820"/>
        <v>0</v>
      </c>
      <c r="N193" s="110">
        <f t="shared" si="1820"/>
        <v>0</v>
      </c>
      <c r="O193" s="110">
        <f t="shared" si="1820"/>
        <v>0</v>
      </c>
      <c r="P193" s="110">
        <f t="shared" si="1820"/>
        <v>0</v>
      </c>
      <c r="Q193" s="110">
        <f t="shared" si="1820"/>
        <v>0</v>
      </c>
      <c r="R193" s="110">
        <f t="shared" si="1820"/>
        <v>0</v>
      </c>
      <c r="S193" s="110">
        <f t="shared" si="1820"/>
        <v>0</v>
      </c>
      <c r="T193" s="110">
        <f t="shared" si="1820"/>
        <v>0</v>
      </c>
      <c r="U193" s="110">
        <f t="shared" si="1820"/>
        <v>0</v>
      </c>
      <c r="V193" s="110">
        <f t="shared" ref="V193:AM193" si="1821">V170</f>
        <v>0</v>
      </c>
      <c r="W193" s="110">
        <f t="shared" si="1821"/>
        <v>0</v>
      </c>
      <c r="X193" s="110">
        <f t="shared" si="1821"/>
        <v>0</v>
      </c>
      <c r="Y193" s="110">
        <f t="shared" si="1821"/>
        <v>0</v>
      </c>
      <c r="Z193" s="110">
        <f t="shared" si="1821"/>
        <v>0</v>
      </c>
      <c r="AA193" s="110">
        <f t="shared" si="1821"/>
        <v>0</v>
      </c>
      <c r="AB193" s="110">
        <f t="shared" si="1821"/>
        <v>0</v>
      </c>
      <c r="AC193" s="110">
        <f t="shared" si="1821"/>
        <v>0</v>
      </c>
      <c r="AD193" s="110">
        <f t="shared" si="1821"/>
        <v>0</v>
      </c>
      <c r="AE193" s="110">
        <f t="shared" si="1821"/>
        <v>0</v>
      </c>
      <c r="AF193" s="110">
        <f t="shared" si="1821"/>
        <v>0</v>
      </c>
      <c r="AG193" s="110">
        <f t="shared" si="1821"/>
        <v>0</v>
      </c>
      <c r="AH193" s="110">
        <f t="shared" si="1821"/>
        <v>0</v>
      </c>
      <c r="AI193" s="110">
        <f t="shared" si="1821"/>
        <v>0</v>
      </c>
      <c r="AJ193" s="110">
        <f t="shared" si="1821"/>
        <v>0</v>
      </c>
      <c r="AK193" s="110">
        <f t="shared" si="1821"/>
        <v>0</v>
      </c>
      <c r="AL193" s="110">
        <f t="shared" si="1821"/>
        <v>0</v>
      </c>
      <c r="AM193" s="110">
        <f t="shared" si="1821"/>
        <v>0</v>
      </c>
      <c r="AN193" s="110">
        <f t="shared" ref="AN193:BB193" si="1822">AN170</f>
        <v>0</v>
      </c>
      <c r="AO193" s="110">
        <f t="shared" si="1822"/>
        <v>0</v>
      </c>
      <c r="AP193" s="110">
        <f t="shared" si="1822"/>
        <v>0</v>
      </c>
      <c r="AQ193" s="110">
        <f t="shared" si="1822"/>
        <v>0</v>
      </c>
      <c r="AR193" s="110">
        <f t="shared" si="1822"/>
        <v>0</v>
      </c>
      <c r="AS193" s="110">
        <f t="shared" si="1822"/>
        <v>0</v>
      </c>
      <c r="AT193" s="110">
        <f t="shared" si="1822"/>
        <v>0</v>
      </c>
      <c r="AU193" s="110">
        <f t="shared" si="1822"/>
        <v>0</v>
      </c>
      <c r="AV193" s="110">
        <f t="shared" si="1822"/>
        <v>0</v>
      </c>
      <c r="AW193" s="110">
        <f t="shared" si="1822"/>
        <v>0</v>
      </c>
      <c r="AX193" s="110">
        <f t="shared" si="1822"/>
        <v>0</v>
      </c>
      <c r="AY193" s="110">
        <f t="shared" si="1822"/>
        <v>0</v>
      </c>
      <c r="AZ193" s="110">
        <f t="shared" si="1822"/>
        <v>0</v>
      </c>
      <c r="BA193" s="110">
        <f t="shared" si="1822"/>
        <v>0</v>
      </c>
      <c r="BB193" s="110">
        <f t="shared" si="1822"/>
        <v>0</v>
      </c>
      <c r="BC193" s="110">
        <f t="shared" ref="BC193:CC193" si="1823">BC170</f>
        <v>0</v>
      </c>
      <c r="BD193" s="110">
        <f t="shared" si="1823"/>
        <v>0</v>
      </c>
      <c r="BE193" s="110">
        <f t="shared" si="1823"/>
        <v>0</v>
      </c>
      <c r="BF193" s="110">
        <f t="shared" si="1823"/>
        <v>0</v>
      </c>
      <c r="BG193" s="110">
        <f t="shared" si="1823"/>
        <v>0</v>
      </c>
      <c r="BH193" s="110">
        <f t="shared" si="1823"/>
        <v>0</v>
      </c>
      <c r="BI193" s="110">
        <f t="shared" si="1823"/>
        <v>0</v>
      </c>
      <c r="BJ193" s="110">
        <f t="shared" si="1823"/>
        <v>0</v>
      </c>
      <c r="BK193" s="110">
        <f t="shared" si="1823"/>
        <v>0</v>
      </c>
      <c r="BL193" s="110">
        <f t="shared" si="1823"/>
        <v>0</v>
      </c>
      <c r="BM193" s="110">
        <f t="shared" si="1823"/>
        <v>0</v>
      </c>
      <c r="BN193" s="110">
        <f t="shared" si="1823"/>
        <v>0</v>
      </c>
      <c r="BO193" s="110">
        <f t="shared" si="1823"/>
        <v>0</v>
      </c>
      <c r="BP193" s="110">
        <f t="shared" si="1823"/>
        <v>0</v>
      </c>
      <c r="BQ193" s="110">
        <f t="shared" si="1823"/>
        <v>0</v>
      </c>
      <c r="BR193" s="110">
        <f t="shared" si="1823"/>
        <v>0</v>
      </c>
      <c r="BS193" s="110">
        <f t="shared" si="1823"/>
        <v>0</v>
      </c>
      <c r="BT193" s="110">
        <f t="shared" si="1823"/>
        <v>0</v>
      </c>
      <c r="BU193" s="110">
        <f t="shared" si="1823"/>
        <v>0</v>
      </c>
      <c r="BV193" s="110">
        <f t="shared" si="1823"/>
        <v>0</v>
      </c>
      <c r="BW193" s="110">
        <f t="shared" si="1823"/>
        <v>0</v>
      </c>
      <c r="BX193" s="110">
        <f t="shared" si="1823"/>
        <v>0</v>
      </c>
      <c r="BY193" s="110">
        <f t="shared" si="1823"/>
        <v>0</v>
      </c>
      <c r="BZ193" s="110">
        <f t="shared" si="1823"/>
        <v>0</v>
      </c>
      <c r="CA193" s="110">
        <f t="shared" si="1823"/>
        <v>0</v>
      </c>
      <c r="CB193" s="110">
        <f t="shared" si="1823"/>
        <v>0</v>
      </c>
      <c r="CC193" s="110">
        <f t="shared" si="1823"/>
        <v>0</v>
      </c>
    </row>
    <row r="194" spans="4:81" ht="10.199999999999999" customHeight="1" x14ac:dyDescent="0.45">
      <c r="D194" s="478"/>
      <c r="E194" s="81" t="s">
        <v>157</v>
      </c>
      <c r="F194" s="79">
        <f>F171</f>
        <v>0</v>
      </c>
      <c r="G194" s="110">
        <f t="shared" ref="G194:U194" si="1824">G171</f>
        <v>0</v>
      </c>
      <c r="H194" s="110">
        <f t="shared" si="1824"/>
        <v>0</v>
      </c>
      <c r="I194" s="110">
        <f t="shared" si="1824"/>
        <v>0</v>
      </c>
      <c r="J194" s="110">
        <f t="shared" si="1824"/>
        <v>0</v>
      </c>
      <c r="K194" s="110">
        <f t="shared" si="1824"/>
        <v>0</v>
      </c>
      <c r="L194" s="110">
        <f t="shared" si="1824"/>
        <v>0</v>
      </c>
      <c r="M194" s="110">
        <f t="shared" si="1824"/>
        <v>0</v>
      </c>
      <c r="N194" s="110">
        <f t="shared" si="1824"/>
        <v>0</v>
      </c>
      <c r="O194" s="110">
        <f t="shared" si="1824"/>
        <v>0</v>
      </c>
      <c r="P194" s="110">
        <f t="shared" si="1824"/>
        <v>0</v>
      </c>
      <c r="Q194" s="110">
        <f t="shared" si="1824"/>
        <v>0</v>
      </c>
      <c r="R194" s="110">
        <f t="shared" si="1824"/>
        <v>0</v>
      </c>
      <c r="S194" s="110">
        <f t="shared" si="1824"/>
        <v>0</v>
      </c>
      <c r="T194" s="110">
        <f t="shared" si="1824"/>
        <v>0</v>
      </c>
      <c r="U194" s="110">
        <f t="shared" si="1824"/>
        <v>0</v>
      </c>
      <c r="V194" s="110">
        <f t="shared" ref="V194:AM194" si="1825">V171</f>
        <v>0</v>
      </c>
      <c r="W194" s="110">
        <f t="shared" si="1825"/>
        <v>0</v>
      </c>
      <c r="X194" s="110">
        <f t="shared" si="1825"/>
        <v>0</v>
      </c>
      <c r="Y194" s="110">
        <f t="shared" si="1825"/>
        <v>0</v>
      </c>
      <c r="Z194" s="110">
        <f t="shared" si="1825"/>
        <v>0</v>
      </c>
      <c r="AA194" s="110">
        <f t="shared" si="1825"/>
        <v>0</v>
      </c>
      <c r="AB194" s="110">
        <f t="shared" si="1825"/>
        <v>0</v>
      </c>
      <c r="AC194" s="110">
        <f t="shared" si="1825"/>
        <v>0</v>
      </c>
      <c r="AD194" s="110">
        <f t="shared" si="1825"/>
        <v>0</v>
      </c>
      <c r="AE194" s="110">
        <f t="shared" si="1825"/>
        <v>0</v>
      </c>
      <c r="AF194" s="110">
        <f t="shared" si="1825"/>
        <v>0</v>
      </c>
      <c r="AG194" s="110">
        <f t="shared" si="1825"/>
        <v>0</v>
      </c>
      <c r="AH194" s="110">
        <f t="shared" si="1825"/>
        <v>0</v>
      </c>
      <c r="AI194" s="110">
        <f t="shared" si="1825"/>
        <v>0</v>
      </c>
      <c r="AJ194" s="110">
        <f t="shared" si="1825"/>
        <v>0</v>
      </c>
      <c r="AK194" s="110">
        <f t="shared" si="1825"/>
        <v>0</v>
      </c>
      <c r="AL194" s="110">
        <f t="shared" si="1825"/>
        <v>0</v>
      </c>
      <c r="AM194" s="110">
        <f t="shared" si="1825"/>
        <v>0</v>
      </c>
      <c r="AN194" s="110">
        <f t="shared" ref="AN194:BB194" si="1826">AN171</f>
        <v>0</v>
      </c>
      <c r="AO194" s="110">
        <f t="shared" si="1826"/>
        <v>0</v>
      </c>
      <c r="AP194" s="110">
        <f t="shared" si="1826"/>
        <v>0</v>
      </c>
      <c r="AQ194" s="110">
        <f t="shared" si="1826"/>
        <v>0</v>
      </c>
      <c r="AR194" s="110">
        <f t="shared" si="1826"/>
        <v>0</v>
      </c>
      <c r="AS194" s="110">
        <f t="shared" si="1826"/>
        <v>0</v>
      </c>
      <c r="AT194" s="110">
        <f t="shared" si="1826"/>
        <v>0</v>
      </c>
      <c r="AU194" s="110">
        <f t="shared" si="1826"/>
        <v>0</v>
      </c>
      <c r="AV194" s="110">
        <f t="shared" si="1826"/>
        <v>0</v>
      </c>
      <c r="AW194" s="110">
        <f t="shared" si="1826"/>
        <v>0</v>
      </c>
      <c r="AX194" s="110">
        <f t="shared" si="1826"/>
        <v>0</v>
      </c>
      <c r="AY194" s="110">
        <f t="shared" si="1826"/>
        <v>0</v>
      </c>
      <c r="AZ194" s="110">
        <f t="shared" si="1826"/>
        <v>0</v>
      </c>
      <c r="BA194" s="110">
        <f t="shared" si="1826"/>
        <v>0</v>
      </c>
      <c r="BB194" s="110">
        <f t="shared" si="1826"/>
        <v>0</v>
      </c>
      <c r="BC194" s="110">
        <f t="shared" ref="BC194:CC194" si="1827">BC171</f>
        <v>0</v>
      </c>
      <c r="BD194" s="110">
        <f t="shared" si="1827"/>
        <v>0</v>
      </c>
      <c r="BE194" s="110">
        <f t="shared" si="1827"/>
        <v>0</v>
      </c>
      <c r="BF194" s="110">
        <f t="shared" si="1827"/>
        <v>0</v>
      </c>
      <c r="BG194" s="110">
        <f t="shared" si="1827"/>
        <v>0</v>
      </c>
      <c r="BH194" s="110">
        <f t="shared" si="1827"/>
        <v>0</v>
      </c>
      <c r="BI194" s="110">
        <f t="shared" si="1827"/>
        <v>0</v>
      </c>
      <c r="BJ194" s="110">
        <f t="shared" si="1827"/>
        <v>0</v>
      </c>
      <c r="BK194" s="110">
        <f t="shared" si="1827"/>
        <v>0</v>
      </c>
      <c r="BL194" s="110">
        <f t="shared" si="1827"/>
        <v>0</v>
      </c>
      <c r="BM194" s="110">
        <f t="shared" si="1827"/>
        <v>0</v>
      </c>
      <c r="BN194" s="110">
        <f t="shared" si="1827"/>
        <v>0</v>
      </c>
      <c r="BO194" s="110">
        <f t="shared" si="1827"/>
        <v>0</v>
      </c>
      <c r="BP194" s="110">
        <f t="shared" si="1827"/>
        <v>0</v>
      </c>
      <c r="BQ194" s="110">
        <f t="shared" si="1827"/>
        <v>0</v>
      </c>
      <c r="BR194" s="110">
        <f t="shared" si="1827"/>
        <v>0</v>
      </c>
      <c r="BS194" s="110">
        <f t="shared" si="1827"/>
        <v>0</v>
      </c>
      <c r="BT194" s="110">
        <f t="shared" si="1827"/>
        <v>0</v>
      </c>
      <c r="BU194" s="110">
        <f t="shared" si="1827"/>
        <v>0</v>
      </c>
      <c r="BV194" s="110">
        <f t="shared" si="1827"/>
        <v>0</v>
      </c>
      <c r="BW194" s="110">
        <f t="shared" si="1827"/>
        <v>0</v>
      </c>
      <c r="BX194" s="110">
        <f t="shared" si="1827"/>
        <v>0</v>
      </c>
      <c r="BY194" s="110">
        <f t="shared" si="1827"/>
        <v>0</v>
      </c>
      <c r="BZ194" s="110">
        <f t="shared" si="1827"/>
        <v>0</v>
      </c>
      <c r="CA194" s="110">
        <f t="shared" si="1827"/>
        <v>0</v>
      </c>
      <c r="CB194" s="110">
        <f t="shared" si="1827"/>
        <v>0</v>
      </c>
      <c r="CC194" s="110">
        <f t="shared" si="1827"/>
        <v>0</v>
      </c>
    </row>
    <row r="195" spans="4:81" ht="10.199999999999999" customHeight="1" x14ac:dyDescent="0.45">
      <c r="D195" s="478"/>
      <c r="E195" s="81" t="s">
        <v>173</v>
      </c>
      <c r="F195" s="79">
        <f>F191</f>
        <v>18.3</v>
      </c>
      <c r="G195" s="110">
        <f t="shared" ref="G195:U195" si="1828">G191</f>
        <v>19.3</v>
      </c>
      <c r="H195" s="110">
        <f t="shared" si="1828"/>
        <v>20.3</v>
      </c>
      <c r="I195" s="110">
        <f t="shared" si="1828"/>
        <v>21.3</v>
      </c>
      <c r="J195" s="110">
        <f t="shared" si="1828"/>
        <v>22.3</v>
      </c>
      <c r="K195" s="110">
        <f t="shared" si="1828"/>
        <v>23.3</v>
      </c>
      <c r="L195" s="110">
        <f t="shared" si="1828"/>
        <v>24.3</v>
      </c>
      <c r="M195" s="110">
        <f t="shared" si="1828"/>
        <v>25.3</v>
      </c>
      <c r="N195" s="110">
        <f t="shared" si="1828"/>
        <v>26.3</v>
      </c>
      <c r="O195" s="110">
        <f t="shared" si="1828"/>
        <v>27.3</v>
      </c>
      <c r="P195" s="110">
        <f t="shared" si="1828"/>
        <v>28.3</v>
      </c>
      <c r="Q195" s="110">
        <f t="shared" si="1828"/>
        <v>29.3</v>
      </c>
      <c r="R195" s="110">
        <f t="shared" si="1828"/>
        <v>30.3</v>
      </c>
      <c r="S195" s="110">
        <f t="shared" si="1828"/>
        <v>31.3</v>
      </c>
      <c r="T195" s="110">
        <f t="shared" si="1828"/>
        <v>32.299999999999997</v>
      </c>
      <c r="U195" s="110">
        <f t="shared" si="1828"/>
        <v>33.299999999999997</v>
      </c>
      <c r="V195" s="110">
        <f t="shared" ref="V195:AM195" si="1829">V191</f>
        <v>34.299999999999997</v>
      </c>
      <c r="W195" s="110">
        <f t="shared" si="1829"/>
        <v>35.299999999999997</v>
      </c>
      <c r="X195" s="110">
        <f t="shared" si="1829"/>
        <v>36.299999999999997</v>
      </c>
      <c r="Y195" s="110">
        <f t="shared" si="1829"/>
        <v>37.299999999999997</v>
      </c>
      <c r="Z195" s="110">
        <f t="shared" si="1829"/>
        <v>38.299999999999997</v>
      </c>
      <c r="AA195" s="110">
        <f t="shared" si="1829"/>
        <v>39.299999999999997</v>
      </c>
      <c r="AB195" s="110">
        <f t="shared" si="1829"/>
        <v>40.299999999999997</v>
      </c>
      <c r="AC195" s="110">
        <f t="shared" si="1829"/>
        <v>41.3</v>
      </c>
      <c r="AD195" s="110">
        <f t="shared" si="1829"/>
        <v>42.3</v>
      </c>
      <c r="AE195" s="110">
        <f t="shared" si="1829"/>
        <v>43.3</v>
      </c>
      <c r="AF195" s="110">
        <f t="shared" si="1829"/>
        <v>44.3</v>
      </c>
      <c r="AG195" s="110">
        <f t="shared" si="1829"/>
        <v>45.3</v>
      </c>
      <c r="AH195" s="110">
        <f t="shared" si="1829"/>
        <v>46.3</v>
      </c>
      <c r="AI195" s="110">
        <f t="shared" si="1829"/>
        <v>47.3</v>
      </c>
      <c r="AJ195" s="110">
        <f t="shared" si="1829"/>
        <v>48.3</v>
      </c>
      <c r="AK195" s="110">
        <f t="shared" si="1829"/>
        <v>49.3</v>
      </c>
      <c r="AL195" s="110">
        <f t="shared" si="1829"/>
        <v>50.3</v>
      </c>
      <c r="AM195" s="110">
        <f t="shared" si="1829"/>
        <v>51.3</v>
      </c>
      <c r="AN195" s="110">
        <f t="shared" ref="AN195:BB195" si="1830">AN191</f>
        <v>52.3</v>
      </c>
      <c r="AO195" s="110">
        <f t="shared" si="1830"/>
        <v>53.3</v>
      </c>
      <c r="AP195" s="110">
        <f t="shared" si="1830"/>
        <v>54.3</v>
      </c>
      <c r="AQ195" s="110">
        <f t="shared" si="1830"/>
        <v>55.3</v>
      </c>
      <c r="AR195" s="110">
        <f t="shared" si="1830"/>
        <v>56.3</v>
      </c>
      <c r="AS195" s="110">
        <f t="shared" si="1830"/>
        <v>57.3</v>
      </c>
      <c r="AT195" s="110">
        <f t="shared" si="1830"/>
        <v>58.3</v>
      </c>
      <c r="AU195" s="110">
        <f t="shared" si="1830"/>
        <v>59.3</v>
      </c>
      <c r="AV195" s="110">
        <f t="shared" si="1830"/>
        <v>60.3</v>
      </c>
      <c r="AW195" s="110">
        <f t="shared" si="1830"/>
        <v>61.3</v>
      </c>
      <c r="AX195" s="110">
        <f t="shared" si="1830"/>
        <v>62.3</v>
      </c>
      <c r="AY195" s="110">
        <f t="shared" si="1830"/>
        <v>63.3</v>
      </c>
      <c r="AZ195" s="110">
        <f t="shared" si="1830"/>
        <v>64.3</v>
      </c>
      <c r="BA195" s="110">
        <f t="shared" si="1830"/>
        <v>65.3</v>
      </c>
      <c r="BB195" s="110">
        <f t="shared" si="1830"/>
        <v>66.3</v>
      </c>
      <c r="BC195" s="110">
        <f t="shared" ref="BC195:CC195" si="1831">BC191</f>
        <v>67.3</v>
      </c>
      <c r="BD195" s="110">
        <f t="shared" si="1831"/>
        <v>68.3</v>
      </c>
      <c r="BE195" s="110">
        <f t="shared" si="1831"/>
        <v>69.3</v>
      </c>
      <c r="BF195" s="110">
        <f t="shared" si="1831"/>
        <v>70.3</v>
      </c>
      <c r="BG195" s="110">
        <f t="shared" si="1831"/>
        <v>71.3</v>
      </c>
      <c r="BH195" s="110">
        <f t="shared" si="1831"/>
        <v>72.3</v>
      </c>
      <c r="BI195" s="110">
        <f t="shared" si="1831"/>
        <v>73.3</v>
      </c>
      <c r="BJ195" s="110">
        <f t="shared" si="1831"/>
        <v>74.3</v>
      </c>
      <c r="BK195" s="110">
        <f t="shared" si="1831"/>
        <v>75.3</v>
      </c>
      <c r="BL195" s="110">
        <f t="shared" si="1831"/>
        <v>76.3</v>
      </c>
      <c r="BM195" s="110">
        <f t="shared" si="1831"/>
        <v>77.3</v>
      </c>
      <c r="BN195" s="110">
        <f t="shared" si="1831"/>
        <v>78.3</v>
      </c>
      <c r="BO195" s="110">
        <f t="shared" si="1831"/>
        <v>79.3</v>
      </c>
      <c r="BP195" s="110">
        <f t="shared" si="1831"/>
        <v>80.3</v>
      </c>
      <c r="BQ195" s="110">
        <f t="shared" si="1831"/>
        <v>81.3</v>
      </c>
      <c r="BR195" s="110">
        <f t="shared" si="1831"/>
        <v>82.3</v>
      </c>
      <c r="BS195" s="110">
        <f t="shared" si="1831"/>
        <v>83.3</v>
      </c>
      <c r="BT195" s="110">
        <f t="shared" si="1831"/>
        <v>84.3</v>
      </c>
      <c r="BU195" s="110">
        <f t="shared" si="1831"/>
        <v>85.3</v>
      </c>
      <c r="BV195" s="110">
        <f t="shared" si="1831"/>
        <v>86.3</v>
      </c>
      <c r="BW195" s="110">
        <f t="shared" si="1831"/>
        <v>87.3</v>
      </c>
      <c r="BX195" s="110">
        <f t="shared" si="1831"/>
        <v>88.3</v>
      </c>
      <c r="BY195" s="110">
        <f t="shared" si="1831"/>
        <v>89.3</v>
      </c>
      <c r="BZ195" s="110">
        <f t="shared" si="1831"/>
        <v>90.3</v>
      </c>
      <c r="CA195" s="110">
        <f t="shared" si="1831"/>
        <v>91.3</v>
      </c>
      <c r="CB195" s="110">
        <f t="shared" si="1831"/>
        <v>92.3</v>
      </c>
      <c r="CC195" s="110">
        <f t="shared" si="1831"/>
        <v>93.3</v>
      </c>
    </row>
    <row r="196" spans="4:81" ht="10.199999999999999" customHeight="1" x14ac:dyDescent="0.45">
      <c r="D196" s="478"/>
      <c r="E196" s="103" t="s">
        <v>181</v>
      </c>
      <c r="F196" s="114">
        <f>F193*F195/100/2+F194*F195/100/2</f>
        <v>0</v>
      </c>
      <c r="G196" s="115">
        <f t="shared" ref="G196:U196" si="1832">G193*G195/100/2+G194*G195/100/2</f>
        <v>0</v>
      </c>
      <c r="H196" s="115">
        <f t="shared" si="1832"/>
        <v>0</v>
      </c>
      <c r="I196" s="115">
        <f t="shared" si="1832"/>
        <v>0</v>
      </c>
      <c r="J196" s="115">
        <f t="shared" si="1832"/>
        <v>0</v>
      </c>
      <c r="K196" s="115">
        <f t="shared" si="1832"/>
        <v>0</v>
      </c>
      <c r="L196" s="115">
        <f t="shared" si="1832"/>
        <v>0</v>
      </c>
      <c r="M196" s="115">
        <f t="shared" si="1832"/>
        <v>0</v>
      </c>
      <c r="N196" s="115">
        <f t="shared" si="1832"/>
        <v>0</v>
      </c>
      <c r="O196" s="115">
        <f t="shared" si="1832"/>
        <v>0</v>
      </c>
      <c r="P196" s="115">
        <f t="shared" si="1832"/>
        <v>0</v>
      </c>
      <c r="Q196" s="115">
        <f t="shared" si="1832"/>
        <v>0</v>
      </c>
      <c r="R196" s="115">
        <f t="shared" si="1832"/>
        <v>0</v>
      </c>
      <c r="S196" s="115">
        <f t="shared" si="1832"/>
        <v>0</v>
      </c>
      <c r="T196" s="115">
        <f t="shared" si="1832"/>
        <v>0</v>
      </c>
      <c r="U196" s="115">
        <f t="shared" si="1832"/>
        <v>0</v>
      </c>
      <c r="V196" s="115">
        <f t="shared" ref="V196" si="1833">V193*V195/100/2+V194*V195/100/2</f>
        <v>0</v>
      </c>
      <c r="W196" s="115">
        <f t="shared" ref="W196" si="1834">W193*W195/100/2+W194*W195/100/2</f>
        <v>0</v>
      </c>
      <c r="X196" s="115">
        <f t="shared" ref="X196" si="1835">X193*X195/100/2+X194*X195/100/2</f>
        <v>0</v>
      </c>
      <c r="Y196" s="115">
        <f t="shared" ref="Y196" si="1836">Y193*Y195/100/2+Y194*Y195/100/2</f>
        <v>0</v>
      </c>
      <c r="Z196" s="115">
        <f t="shared" ref="Z196" si="1837">Z193*Z195/100/2+Z194*Z195/100/2</f>
        <v>0</v>
      </c>
      <c r="AA196" s="115">
        <f t="shared" ref="AA196" si="1838">AA193*AA195/100/2+AA194*AA195/100/2</f>
        <v>0</v>
      </c>
      <c r="AB196" s="115">
        <f t="shared" ref="AB196" si="1839">AB193*AB195/100/2+AB194*AB195/100/2</f>
        <v>0</v>
      </c>
      <c r="AC196" s="115">
        <f t="shared" ref="AC196" si="1840">AC193*AC195/100/2+AC194*AC195/100/2</f>
        <v>0</v>
      </c>
      <c r="AD196" s="115">
        <f t="shared" ref="AD196" si="1841">AD193*AD195/100/2+AD194*AD195/100/2</f>
        <v>0</v>
      </c>
      <c r="AE196" s="115">
        <f t="shared" ref="AE196" si="1842">AE193*AE195/100/2+AE194*AE195/100/2</f>
        <v>0</v>
      </c>
      <c r="AF196" s="115">
        <f t="shared" ref="AF196" si="1843">AF193*AF195/100/2+AF194*AF195/100/2</f>
        <v>0</v>
      </c>
      <c r="AG196" s="115">
        <f t="shared" ref="AG196" si="1844">AG193*AG195/100/2+AG194*AG195/100/2</f>
        <v>0</v>
      </c>
      <c r="AH196" s="115">
        <f t="shared" ref="AH196" si="1845">AH193*AH195/100/2+AH194*AH195/100/2</f>
        <v>0</v>
      </c>
      <c r="AI196" s="115">
        <f t="shared" ref="AI196:AJ196" si="1846">AI193*AI195/100/2+AI194*AI195/100/2</f>
        <v>0</v>
      </c>
      <c r="AJ196" s="115">
        <f t="shared" si="1846"/>
        <v>0</v>
      </c>
      <c r="AK196" s="115">
        <f t="shared" ref="AK196" si="1847">AK193*AK195/100/2+AK194*AK195/100/2</f>
        <v>0</v>
      </c>
      <c r="AL196" s="115">
        <f t="shared" ref="AL196" si="1848">AL193*AL195/100/2+AL194*AL195/100/2</f>
        <v>0</v>
      </c>
      <c r="AM196" s="115">
        <f t="shared" ref="AM196" si="1849">AM193*AM195/100/2+AM194*AM195/100/2</f>
        <v>0</v>
      </c>
      <c r="AN196" s="115">
        <f t="shared" ref="AN196" si="1850">AN193*AN195/100/2+AN194*AN195/100/2</f>
        <v>0</v>
      </c>
      <c r="AO196" s="115">
        <f t="shared" ref="AO196" si="1851">AO193*AO195/100/2+AO194*AO195/100/2</f>
        <v>0</v>
      </c>
      <c r="AP196" s="115">
        <f t="shared" ref="AP196" si="1852">AP193*AP195/100/2+AP194*AP195/100/2</f>
        <v>0</v>
      </c>
      <c r="AQ196" s="115">
        <f t="shared" ref="AQ196" si="1853">AQ193*AQ195/100/2+AQ194*AQ195/100/2</f>
        <v>0</v>
      </c>
      <c r="AR196" s="115">
        <f t="shared" ref="AR196" si="1854">AR193*AR195/100/2+AR194*AR195/100/2</f>
        <v>0</v>
      </c>
      <c r="AS196" s="115">
        <f t="shared" ref="AS196" si="1855">AS193*AS195/100/2+AS194*AS195/100/2</f>
        <v>0</v>
      </c>
      <c r="AT196" s="115">
        <f t="shared" ref="AT196" si="1856">AT193*AT195/100/2+AT194*AT195/100/2</f>
        <v>0</v>
      </c>
      <c r="AU196" s="115">
        <f t="shared" ref="AU196" si="1857">AU193*AU195/100/2+AU194*AU195/100/2</f>
        <v>0</v>
      </c>
      <c r="AV196" s="115">
        <f t="shared" ref="AV196" si="1858">AV193*AV195/100/2+AV194*AV195/100/2</f>
        <v>0</v>
      </c>
      <c r="AW196" s="115">
        <f t="shared" ref="AW196" si="1859">AW193*AW195/100/2+AW194*AW195/100/2</f>
        <v>0</v>
      </c>
      <c r="AX196" s="115">
        <f t="shared" ref="AX196" si="1860">AX193*AX195/100/2+AX194*AX195/100/2</f>
        <v>0</v>
      </c>
      <c r="AY196" s="115">
        <f t="shared" ref="AY196" si="1861">AY193*AY195/100/2+AY194*AY195/100/2</f>
        <v>0</v>
      </c>
      <c r="AZ196" s="115">
        <f t="shared" ref="AZ196" si="1862">AZ193*AZ195/100/2+AZ194*AZ195/100/2</f>
        <v>0</v>
      </c>
      <c r="BA196" s="115">
        <f t="shared" ref="BA196" si="1863">BA193*BA195/100/2+BA194*BA195/100/2</f>
        <v>0</v>
      </c>
      <c r="BB196" s="115">
        <f t="shared" ref="BB196:CC196" si="1864">BB193*BB195/100/2+BB194*BB195/100/2</f>
        <v>0</v>
      </c>
      <c r="BC196" s="115">
        <f t="shared" si="1864"/>
        <v>0</v>
      </c>
      <c r="BD196" s="115">
        <f t="shared" si="1864"/>
        <v>0</v>
      </c>
      <c r="BE196" s="115">
        <f t="shared" si="1864"/>
        <v>0</v>
      </c>
      <c r="BF196" s="115">
        <f t="shared" si="1864"/>
        <v>0</v>
      </c>
      <c r="BG196" s="115">
        <f t="shared" si="1864"/>
        <v>0</v>
      </c>
      <c r="BH196" s="115">
        <f t="shared" si="1864"/>
        <v>0</v>
      </c>
      <c r="BI196" s="115">
        <f t="shared" si="1864"/>
        <v>0</v>
      </c>
      <c r="BJ196" s="115">
        <f t="shared" si="1864"/>
        <v>0</v>
      </c>
      <c r="BK196" s="115">
        <f t="shared" si="1864"/>
        <v>0</v>
      </c>
      <c r="BL196" s="115">
        <f t="shared" si="1864"/>
        <v>0</v>
      </c>
      <c r="BM196" s="115">
        <f t="shared" si="1864"/>
        <v>0</v>
      </c>
      <c r="BN196" s="115">
        <f t="shared" si="1864"/>
        <v>0</v>
      </c>
      <c r="BO196" s="115">
        <f t="shared" si="1864"/>
        <v>0</v>
      </c>
      <c r="BP196" s="115">
        <f t="shared" si="1864"/>
        <v>0</v>
      </c>
      <c r="BQ196" s="115">
        <f t="shared" si="1864"/>
        <v>0</v>
      </c>
      <c r="BR196" s="115">
        <f t="shared" si="1864"/>
        <v>0</v>
      </c>
      <c r="BS196" s="115">
        <f t="shared" si="1864"/>
        <v>0</v>
      </c>
      <c r="BT196" s="115">
        <f t="shared" si="1864"/>
        <v>0</v>
      </c>
      <c r="BU196" s="115">
        <f t="shared" si="1864"/>
        <v>0</v>
      </c>
      <c r="BV196" s="115">
        <f t="shared" si="1864"/>
        <v>0</v>
      </c>
      <c r="BW196" s="115">
        <f t="shared" si="1864"/>
        <v>0</v>
      </c>
      <c r="BX196" s="115">
        <f t="shared" si="1864"/>
        <v>0</v>
      </c>
      <c r="BY196" s="115">
        <f t="shared" si="1864"/>
        <v>0</v>
      </c>
      <c r="BZ196" s="115">
        <f t="shared" si="1864"/>
        <v>0</v>
      </c>
      <c r="CA196" s="115">
        <f t="shared" si="1864"/>
        <v>0</v>
      </c>
      <c r="CB196" s="115">
        <f t="shared" si="1864"/>
        <v>0</v>
      </c>
      <c r="CC196" s="115">
        <f t="shared" si="1864"/>
        <v>0</v>
      </c>
    </row>
    <row r="197" spans="4:81" ht="10.199999999999999" customHeight="1" x14ac:dyDescent="0.45">
      <c r="D197" s="479"/>
      <c r="E197" s="108" t="s">
        <v>179</v>
      </c>
      <c r="F197" s="116">
        <f>F192+F196</f>
        <v>37.332000000000001</v>
      </c>
      <c r="G197" s="117">
        <f t="shared" ref="G197:U197" si="1865">G192+G196</f>
        <v>39.372</v>
      </c>
      <c r="H197" s="117">
        <f t="shared" si="1865"/>
        <v>41.411999999999999</v>
      </c>
      <c r="I197" s="117">
        <f t="shared" si="1865"/>
        <v>43.452000000000005</v>
      </c>
      <c r="J197" s="117">
        <f t="shared" si="1865"/>
        <v>45.492000000000004</v>
      </c>
      <c r="K197" s="117">
        <f t="shared" si="1865"/>
        <v>47.532000000000004</v>
      </c>
      <c r="L197" s="117">
        <f t="shared" si="1865"/>
        <v>49.572000000000003</v>
      </c>
      <c r="M197" s="117">
        <f t="shared" si="1865"/>
        <v>51.612000000000002</v>
      </c>
      <c r="N197" s="117">
        <f t="shared" si="1865"/>
        <v>53.652000000000001</v>
      </c>
      <c r="O197" s="117">
        <f t="shared" si="1865"/>
        <v>55.692</v>
      </c>
      <c r="P197" s="117">
        <f t="shared" si="1865"/>
        <v>57.731999999999999</v>
      </c>
      <c r="Q197" s="117">
        <f t="shared" si="1865"/>
        <v>59.771999999999998</v>
      </c>
      <c r="R197" s="117">
        <f t="shared" si="1865"/>
        <v>61.811999999999998</v>
      </c>
      <c r="S197" s="117">
        <f t="shared" si="1865"/>
        <v>63.852000000000004</v>
      </c>
      <c r="T197" s="117">
        <f t="shared" si="1865"/>
        <v>112.404</v>
      </c>
      <c r="U197" s="117">
        <f t="shared" si="1865"/>
        <v>115.884</v>
      </c>
      <c r="V197" s="117">
        <f t="shared" ref="V197" si="1866">V192+V196</f>
        <v>119.36399999999999</v>
      </c>
      <c r="W197" s="117">
        <f t="shared" ref="W197" si="1867">W192+W196</f>
        <v>122.84399999999999</v>
      </c>
      <c r="X197" s="117">
        <f t="shared" ref="X197" si="1868">X192+X196</f>
        <v>126.32399999999997</v>
      </c>
      <c r="Y197" s="117">
        <f t="shared" ref="Y197" si="1869">Y192+Y196</f>
        <v>129.80399999999997</v>
      </c>
      <c r="Z197" s="117">
        <f t="shared" ref="Z197" si="1870">Z192+Z196</f>
        <v>133.28399999999996</v>
      </c>
      <c r="AA197" s="117">
        <f t="shared" ref="AA197" si="1871">AA192+AA196</f>
        <v>136.76399999999998</v>
      </c>
      <c r="AB197" s="117">
        <f t="shared" ref="AB197" si="1872">AB192+AB196</f>
        <v>140.24399999999997</v>
      </c>
      <c r="AC197" s="117">
        <f t="shared" ref="AC197" si="1873">AC192+AC196</f>
        <v>143.72399999999999</v>
      </c>
      <c r="AD197" s="117">
        <f t="shared" ref="AD197" si="1874">AD192+AD196</f>
        <v>147.20399999999998</v>
      </c>
      <c r="AE197" s="117">
        <f t="shared" ref="AE197" si="1875">AE192+AE196</f>
        <v>150.68399999999997</v>
      </c>
      <c r="AF197" s="117">
        <f t="shared" ref="AF197" si="1876">AF192+AF196</f>
        <v>154.16399999999999</v>
      </c>
      <c r="AG197" s="117">
        <f t="shared" ref="AG197" si="1877">AG192+AG196</f>
        <v>157.64399999999998</v>
      </c>
      <c r="AH197" s="117">
        <f t="shared" ref="AH197" si="1878">AH192+AH196</f>
        <v>161.12399999999997</v>
      </c>
      <c r="AI197" s="117">
        <f t="shared" ref="AI197:AJ197" si="1879">AI192+AI196</f>
        <v>164.60399999999998</v>
      </c>
      <c r="AJ197" s="117">
        <f t="shared" si="1879"/>
        <v>168.08399999999997</v>
      </c>
      <c r="AK197" s="117">
        <f t="shared" ref="AK197" si="1880">AK192+AK196</f>
        <v>171.56399999999999</v>
      </c>
      <c r="AL197" s="117">
        <f t="shared" ref="AL197" si="1881">AL192+AL196</f>
        <v>175.04399999999998</v>
      </c>
      <c r="AM197" s="117">
        <f t="shared" ref="AM197" si="1882">AM192+AM196</f>
        <v>178.524</v>
      </c>
      <c r="AN197" s="117">
        <f t="shared" ref="AN197" si="1883">AN192+AN196</f>
        <v>182.00399999999996</v>
      </c>
      <c r="AO197" s="117">
        <f t="shared" ref="AO197" si="1884">AO192+AO196</f>
        <v>185.48399999999998</v>
      </c>
      <c r="AP197" s="117">
        <f t="shared" ref="AP197" si="1885">AP192+AP196</f>
        <v>188.96399999999997</v>
      </c>
      <c r="AQ197" s="117">
        <f t="shared" ref="AQ197" si="1886">AQ192+AQ196</f>
        <v>192.44399999999999</v>
      </c>
      <c r="AR197" s="117">
        <f t="shared" ref="AR197" si="1887">AR192+AR196</f>
        <v>195.92399999999998</v>
      </c>
      <c r="AS197" s="117">
        <f t="shared" ref="AS197" si="1888">AS192+AS196</f>
        <v>199.40399999999997</v>
      </c>
      <c r="AT197" s="117">
        <f t="shared" ref="AT197" si="1889">AT192+AT196</f>
        <v>202.88399999999996</v>
      </c>
      <c r="AU197" s="117">
        <f t="shared" ref="AU197" si="1890">AU192+AU196</f>
        <v>206.36399999999998</v>
      </c>
      <c r="AV197" s="117">
        <f t="shared" ref="AV197" si="1891">AV192+AV196</f>
        <v>209.84399999999999</v>
      </c>
      <c r="AW197" s="117">
        <f t="shared" ref="AW197" si="1892">AW192+AW196</f>
        <v>213.32399999999996</v>
      </c>
      <c r="AX197" s="117">
        <f t="shared" ref="AX197" si="1893">AX192+AX196</f>
        <v>216.80399999999997</v>
      </c>
      <c r="AY197" s="117">
        <f t="shared" ref="AY197" si="1894">AY192+AY196</f>
        <v>220.28399999999999</v>
      </c>
      <c r="AZ197" s="117">
        <f t="shared" ref="AZ197" si="1895">AZ192+AZ196</f>
        <v>223.76399999999998</v>
      </c>
      <c r="BA197" s="117">
        <f t="shared" ref="BA197" si="1896">BA192+BA196</f>
        <v>227.24399999999997</v>
      </c>
      <c r="BB197" s="117">
        <f t="shared" ref="BB197:CC197" si="1897">BB192+BB196</f>
        <v>230.72399999999996</v>
      </c>
      <c r="BC197" s="117">
        <f t="shared" si="1897"/>
        <v>234.20400000000001</v>
      </c>
      <c r="BD197" s="117">
        <f t="shared" si="1897"/>
        <v>237.68399999999997</v>
      </c>
      <c r="BE197" s="117">
        <f t="shared" si="1897"/>
        <v>241.16399999999999</v>
      </c>
      <c r="BF197" s="117">
        <f t="shared" si="1897"/>
        <v>244.64399999999995</v>
      </c>
      <c r="BG197" s="117">
        <f t="shared" si="1897"/>
        <v>248.124</v>
      </c>
      <c r="BH197" s="117">
        <f t="shared" si="1897"/>
        <v>251.60399999999998</v>
      </c>
      <c r="BI197" s="117">
        <f t="shared" si="1897"/>
        <v>255.08399999999997</v>
      </c>
      <c r="BJ197" s="117">
        <f t="shared" si="1897"/>
        <v>258.56399999999996</v>
      </c>
      <c r="BK197" s="117">
        <f t="shared" si="1897"/>
        <v>262.04399999999998</v>
      </c>
      <c r="BL197" s="117">
        <f t="shared" si="1897"/>
        <v>265.524</v>
      </c>
      <c r="BM197" s="117">
        <f t="shared" si="1897"/>
        <v>269.00399999999996</v>
      </c>
      <c r="BN197" s="117">
        <f t="shared" si="1897"/>
        <v>272.48399999999998</v>
      </c>
      <c r="BO197" s="117">
        <f t="shared" si="1897"/>
        <v>275.964</v>
      </c>
      <c r="BP197" s="117">
        <f t="shared" si="1897"/>
        <v>279.44399999999996</v>
      </c>
      <c r="BQ197" s="117">
        <f t="shared" si="1897"/>
        <v>282.92399999999998</v>
      </c>
      <c r="BR197" s="117">
        <f t="shared" si="1897"/>
        <v>286.404</v>
      </c>
      <c r="BS197" s="117">
        <f t="shared" si="1897"/>
        <v>289.88399999999996</v>
      </c>
      <c r="BT197" s="117">
        <f t="shared" si="1897"/>
        <v>293.36399999999998</v>
      </c>
      <c r="BU197" s="117">
        <f t="shared" si="1897"/>
        <v>296.84399999999999</v>
      </c>
      <c r="BV197" s="117">
        <f t="shared" si="1897"/>
        <v>300.32399999999996</v>
      </c>
      <c r="BW197" s="117">
        <f t="shared" si="1897"/>
        <v>303.80399999999997</v>
      </c>
      <c r="BX197" s="117">
        <f t="shared" si="1897"/>
        <v>307.28399999999999</v>
      </c>
      <c r="BY197" s="117">
        <f t="shared" si="1897"/>
        <v>310.76400000000001</v>
      </c>
      <c r="BZ197" s="117">
        <f t="shared" si="1897"/>
        <v>314.24399999999997</v>
      </c>
      <c r="CA197" s="117">
        <f t="shared" si="1897"/>
        <v>317.72399999999993</v>
      </c>
      <c r="CB197" s="117">
        <f t="shared" si="1897"/>
        <v>321.20400000000001</v>
      </c>
      <c r="CC197" s="117">
        <f t="shared" si="1897"/>
        <v>324.68399999999997</v>
      </c>
    </row>
  </sheetData>
  <mergeCells count="42">
    <mergeCell ref="C24:C26"/>
    <mergeCell ref="C20:C22"/>
    <mergeCell ref="C1:I1"/>
    <mergeCell ref="D51:E51"/>
    <mergeCell ref="D72:E72"/>
    <mergeCell ref="D13:E13"/>
    <mergeCell ref="D15:E15"/>
    <mergeCell ref="D16:E16"/>
    <mergeCell ref="D18:E18"/>
    <mergeCell ref="D52:D56"/>
    <mergeCell ref="D58:D66"/>
    <mergeCell ref="D68:D70"/>
    <mergeCell ref="D49:E49"/>
    <mergeCell ref="D20:E20"/>
    <mergeCell ref="D21:E21"/>
    <mergeCell ref="D22:E22"/>
    <mergeCell ref="D24:E24"/>
    <mergeCell ref="D26:E26"/>
    <mergeCell ref="D85:D87"/>
    <mergeCell ref="D166:D174"/>
    <mergeCell ref="D176:D183"/>
    <mergeCell ref="D90:D98"/>
    <mergeCell ref="D89:E89"/>
    <mergeCell ref="D109:D111"/>
    <mergeCell ref="D100:D107"/>
    <mergeCell ref="D113:D121"/>
    <mergeCell ref="L1:N1"/>
    <mergeCell ref="P1:R1"/>
    <mergeCell ref="D185:D187"/>
    <mergeCell ref="D189:D197"/>
    <mergeCell ref="E50:F50"/>
    <mergeCell ref="D148:E148"/>
    <mergeCell ref="D151:D159"/>
    <mergeCell ref="D161:D163"/>
    <mergeCell ref="D165:E165"/>
    <mergeCell ref="E126:F126"/>
    <mergeCell ref="D127:E127"/>
    <mergeCell ref="D128:D132"/>
    <mergeCell ref="D134:D142"/>
    <mergeCell ref="D144:D146"/>
    <mergeCell ref="D125:E125"/>
    <mergeCell ref="D75:D83"/>
  </mergeCells>
  <phoneticPr fontId="1"/>
  <conditionalFormatting sqref="F4:CC4">
    <cfRule type="cellIs" dxfId="14" priority="9" operator="equal">
      <formula>60</formula>
    </cfRule>
    <cfRule type="cellIs" dxfId="13" priority="10" operator="equal">
      <formula>70</formula>
    </cfRule>
    <cfRule type="cellIs" dxfId="12" priority="11" operator="equal">
      <formula>65</formula>
    </cfRule>
    <cfRule type="cellIs" dxfId="11" priority="12" operator="equal">
      <formula>50</formula>
    </cfRule>
  </conditionalFormatting>
  <conditionalFormatting sqref="F5:CC5">
    <cfRule type="cellIs" dxfId="10" priority="13" operator="greaterThan">
      <formula>15</formula>
    </cfRule>
  </conditionalFormatting>
  <conditionalFormatting sqref="F6:CC12">
    <cfRule type="cellIs" dxfId="9" priority="15" operator="between">
      <formula>19</formula>
      <formula>22</formula>
    </cfRule>
    <cfRule type="cellIs" dxfId="8" priority="16" operator="between">
      <formula>16</formula>
      <formula>18</formula>
    </cfRule>
  </conditionalFormatting>
  <conditionalFormatting sqref="F48:CC48">
    <cfRule type="cellIs" dxfId="7" priority="5" operator="equal">
      <formula>70</formula>
    </cfRule>
    <cfRule type="cellIs" dxfId="6" priority="6" operator="equal">
      <formula>65</formula>
    </cfRule>
    <cfRule type="cellIs" dxfId="5" priority="7" operator="equal">
      <formula>60</formula>
    </cfRule>
    <cfRule type="cellIs" dxfId="4" priority="8" operator="equal">
      <formula>50</formula>
    </cfRule>
  </conditionalFormatting>
  <conditionalFormatting sqref="F124:CC124">
    <cfRule type="cellIs" dxfId="3" priority="1" operator="equal">
      <formula>70</formula>
    </cfRule>
    <cfRule type="cellIs" dxfId="2" priority="2" operator="equal">
      <formula>65</formula>
    </cfRule>
    <cfRule type="cellIs" dxfId="1" priority="3" operator="equal">
      <formula>60</formula>
    </cfRule>
    <cfRule type="cellIs" dxfId="0" priority="4" operator="equal">
      <formula>50</formula>
    </cfRule>
  </conditionalFormatting>
  <pageMargins left="0.51181102362204722" right="0.51181102362204722" top="0.47244094488188981" bottom="0.47244094488188981" header="0.31496062992125984" footer="0.31496062992125984"/>
  <pageSetup paperSize="9" pageOrder="overThenDown"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基本データ</vt:lpstr>
      <vt:lpstr>キャッシュフロー表</vt:lpstr>
      <vt:lpstr>控除の計算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 青木</dc:creator>
  <cp:lastModifiedBy>浩 青木</cp:lastModifiedBy>
  <cp:lastPrinted>2024-06-10T04:57:53Z</cp:lastPrinted>
  <dcterms:created xsi:type="dcterms:W3CDTF">2024-02-25T13:16:18Z</dcterms:created>
  <dcterms:modified xsi:type="dcterms:W3CDTF">2026-02-16T07:07:24Z</dcterms:modified>
</cp:coreProperties>
</file>